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CURRÍCULO\TRABAJOS DE GRADO\Anexos para la reglamentación\"/>
    </mc:Choice>
  </mc:AlternateContent>
  <bookViews>
    <workbookView xWindow="0" yWindow="0" windowWidth="20490" windowHeight="7455" activeTab="1"/>
  </bookViews>
  <sheets>
    <sheet name="evaluación docente director" sheetId="1" r:id="rId1"/>
    <sheet name="profesional de la entidad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F27" i="1"/>
  <c r="F25" i="1"/>
  <c r="F23" i="1"/>
  <c r="F22" i="1"/>
  <c r="F19" i="1"/>
  <c r="F17" i="1"/>
  <c r="H31" i="1" s="1"/>
  <c r="G46" i="1" s="1"/>
  <c r="F15" i="1"/>
  <c r="F13" i="1"/>
  <c r="H45" i="1"/>
  <c r="E32" i="1"/>
  <c r="F29" i="2"/>
  <c r="F31" i="2"/>
  <c r="F33" i="2"/>
  <c r="F35" i="2"/>
  <c r="F38" i="2"/>
  <c r="F39" i="2"/>
  <c r="F41" i="2"/>
  <c r="F43" i="2"/>
  <c r="F47" i="2"/>
  <c r="E63" i="2"/>
  <c r="E26" i="2"/>
  <c r="E48" i="2"/>
  <c r="H47" i="2" l="1"/>
  <c r="G63" i="2" s="1"/>
  <c r="F61" i="2" l="1"/>
  <c r="F59" i="2"/>
  <c r="F56" i="2"/>
  <c r="F54" i="2"/>
  <c r="F51" i="2"/>
  <c r="F25" i="2"/>
  <c r="F22" i="2"/>
  <c r="F20" i="2"/>
  <c r="F18" i="2"/>
  <c r="F15" i="2"/>
  <c r="F12" i="2"/>
  <c r="H62" i="2" l="1"/>
  <c r="H25" i="2"/>
  <c r="F34" i="1"/>
  <c r="F42" i="1"/>
  <c r="F44" i="1"/>
  <c r="F39" i="1"/>
  <c r="F37" i="1"/>
</calcChain>
</file>

<file path=xl/sharedStrings.xml><?xml version="1.0" encoding="utf-8"?>
<sst xmlns="http://schemas.openxmlformats.org/spreadsheetml/2006/main" count="121" uniqueCount="64">
  <si>
    <t>UNIVERSIDAD DISTRITAL FRANCISCO JOSÉ DE CALDAS</t>
  </si>
  <si>
    <t>No</t>
  </si>
  <si>
    <t>%</t>
  </si>
  <si>
    <t>Responsabilidad y cumplimiento</t>
  </si>
  <si>
    <t>Trabajo en equipo (proactividad)</t>
  </si>
  <si>
    <t>INFORME FINAL</t>
  </si>
  <si>
    <t>SOCIALIZACIÓN</t>
  </si>
  <si>
    <t>Manejo adecuado del tiempo de las ayudas audiovisuales</t>
  </si>
  <si>
    <t>Presentación personal</t>
  </si>
  <si>
    <t>DESEMPEÑO      LABORAL</t>
  </si>
  <si>
    <t>Calidad del trabajo</t>
  </si>
  <si>
    <t>La estructura del documento está acorde a la normatividad del Acuerdo 038 y utiliza las normas APA</t>
  </si>
  <si>
    <t>EVALUACIÓN TRABAJO DE GRADO FINAL MODALIDAD PASANTIA</t>
  </si>
  <si>
    <t>Capacidad de Síntesis</t>
  </si>
  <si>
    <t>Claridad y coherencia en la presentación</t>
  </si>
  <si>
    <t>CALIFICACION</t>
  </si>
  <si>
    <t>Subtotal</t>
  </si>
  <si>
    <t>COMPETENCIA</t>
  </si>
  <si>
    <t>TOTAL</t>
  </si>
  <si>
    <t>EVALUACION DIRECTOR INTERNO</t>
  </si>
  <si>
    <t>PONDERACION</t>
  </si>
  <si>
    <t>Respuesta a las preguntas formuladas</t>
  </si>
  <si>
    <t>FACULTAD DEL MEDIO AMBIENTE Y RECURSOS NATURALES</t>
  </si>
  <si>
    <t>Proyecto Curricular :</t>
  </si>
  <si>
    <t>TÍtulo PasantÍa</t>
  </si>
  <si>
    <t>Periodo académico</t>
  </si>
  <si>
    <t>Nombre</t>
  </si>
  <si>
    <t>Código</t>
  </si>
  <si>
    <t>Fecha</t>
  </si>
  <si>
    <t xml:space="preserve">Mostró habilidades para trabajar tanto individual como en equipo </t>
  </si>
  <si>
    <t>Firma</t>
  </si>
  <si>
    <t>Nombre director interno:</t>
  </si>
  <si>
    <t>Habilidades comunicativas (orales y escritas)</t>
  </si>
  <si>
    <t>Calidad (recomendaciones para optimizar el trabajo)</t>
  </si>
  <si>
    <t>Cumplió con las responsabilidades y compromisos adquiridos para el desarrollo de la pasantía</t>
  </si>
  <si>
    <t>Emitió recomendaciones que mejorarán las condiciones de trabajo</t>
  </si>
  <si>
    <t>Tanto el desempeño como el trabajo final fue significativo para la entidad por su buena calidad</t>
  </si>
  <si>
    <t>Mostró iniciativa en la solución de problemas</t>
  </si>
  <si>
    <t>Mostró buena capacidad de comunicación tanto oral como escrita  con sus compañeros de trabajo y su superior</t>
  </si>
  <si>
    <t>El trabajo se ciñe a la normatividad del Acuerdo 038 y utiliza las normas APA</t>
  </si>
  <si>
    <t>La socialización oral sintetiza plenamente todos los aspectos presentados en el informe final</t>
  </si>
  <si>
    <t>El estudiante muestra buen uso de las habilidades comunicativas en el transcurso de la socialización</t>
  </si>
  <si>
    <t>Hizo uso adecuado del tiempo  de exposición(20 minutos) y de preguntas (10 minutos)</t>
  </si>
  <si>
    <t>Las respuestas dadas a las preguntas son acertadas</t>
  </si>
  <si>
    <t>La presentación personal es adecuada a la ocasión</t>
  </si>
  <si>
    <t>EVALUACIÓN SUPERVISOR DE LA ENTIDAD</t>
  </si>
  <si>
    <t>Nombre representante de la entidad:</t>
  </si>
  <si>
    <t>Conclusiones</t>
  </si>
  <si>
    <t>las conclusiones presentadas corresponden a la interpretación de los resultados presentados</t>
  </si>
  <si>
    <t>Resumen</t>
  </si>
  <si>
    <t>El resumen presenta con claridad el objetivo de la pasantía, las actividades más revelantes y los resultados obyenidos en relación a los objetivos de la pasantía</t>
  </si>
  <si>
    <t>Objetivos</t>
  </si>
  <si>
    <t>El objetivo general y los objetivos especificos corresponden al título y a la problemática planteada en el documento de la pasantía</t>
  </si>
  <si>
    <t>Contextualización de la empresa</t>
  </si>
  <si>
    <t xml:space="preserve">La información contenida  permite contextualizar al lector de los aspectos minimos  necesarios en relación con la misión, visión, objetivos de la entidad; su estructura, organización y modelo de gestión </t>
  </si>
  <si>
    <t>Actividades</t>
  </si>
  <si>
    <t>El documento presenta una descripción ordenada y contextualizada de las actividades realizadas durante la pasantía</t>
  </si>
  <si>
    <t>Resultados</t>
  </si>
  <si>
    <t>Presenta evidencia de los resultados obtenidos</t>
  </si>
  <si>
    <t>Evaluación de la pasantía y recomendaciones</t>
  </si>
  <si>
    <t>Descripción de la relación existente entre las actividades realizadas durante la pasantía y su perfil  profesional.</t>
  </si>
  <si>
    <t>Las recomendaciones planteadas permiten a futuro las mejoras de  las condiciones de trabajo de la entidad</t>
  </si>
  <si>
    <t>presenta de una manera ordenada los resultados obtenidos y realiza una evaluación de los mismos a la luz de los objetivos propuestos de la pasantía</t>
  </si>
  <si>
    <t>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</si>
</sst>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59">
    <xf numFmtId="0" fontId="0" fillId="0" borderId="0" xfId="0"/>
    <xf numFmtId="0" fontId="0" fillId="0" borderId="0" xfId="0" applyNumberForma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9" fontId="0" fillId="0" borderId="0" xfId="0" applyNumberForma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28" xfId="0" applyNumberFormat="1" applyBorder="1" applyAlignment="1">
      <alignment vertical="center"/>
    </xf>
    <xf numFmtId="0" fontId="0" fillId="0" borderId="16" xfId="0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NumberForma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0" fillId="0" borderId="27" xfId="0" applyNumberForma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4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Border="1" applyAlignment="1">
      <alignment horizontal="justify" vertical="center" wrapText="1"/>
    </xf>
    <xf numFmtId="0" fontId="0" fillId="0" borderId="0" xfId="0" applyFont="1" applyBorder="1" applyAlignment="1">
      <alignment horizontal="center" vertical="center" wrapText="1"/>
    </xf>
    <xf numFmtId="0" fontId="1" fillId="0" borderId="23" xfId="0" applyNumberFormat="1" applyFont="1" applyBorder="1" applyAlignment="1">
      <alignment horizontal="center" vertical="center"/>
    </xf>
    <xf numFmtId="9" fontId="0" fillId="0" borderId="7" xfId="0" applyNumberFormat="1" applyBorder="1" applyAlignment="1">
      <alignment horizontal="center" vertical="center" wrapText="1"/>
    </xf>
    <xf numFmtId="0" fontId="0" fillId="0" borderId="30" xfId="0" applyNumberFormat="1" applyBorder="1" applyAlignment="1">
      <alignment horizontal="center" vertical="center" wrapText="1"/>
    </xf>
    <xf numFmtId="0" fontId="0" fillId="0" borderId="22" xfId="0" applyNumberForma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9" xfId="0" applyBorder="1" applyAlignment="1">
      <alignment vertical="center" wrapText="1"/>
    </xf>
    <xf numFmtId="0" fontId="0" fillId="0" borderId="29" xfId="0" applyBorder="1" applyAlignment="1">
      <alignment horizontal="center" vertical="center" wrapText="1"/>
    </xf>
    <xf numFmtId="9" fontId="0" fillId="0" borderId="29" xfId="0" applyNumberForma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26" xfId="0" applyNumberForma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9" fontId="0" fillId="0" borderId="5" xfId="0" applyNumberFormat="1" applyBorder="1" applyAlignment="1">
      <alignment horizontal="center" vertical="center" wrapText="1"/>
    </xf>
    <xf numFmtId="0" fontId="0" fillId="0" borderId="36" xfId="0" applyNumberForma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/>
    </xf>
    <xf numFmtId="0" fontId="0" fillId="0" borderId="15" xfId="0" applyNumberForma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29" xfId="0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1" fillId="0" borderId="32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0" fillId="0" borderId="19" xfId="0" applyNumberForma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/>
    </xf>
    <xf numFmtId="9" fontId="0" fillId="0" borderId="32" xfId="0" applyNumberFormat="1" applyBorder="1" applyAlignment="1">
      <alignment horizontal="center" vertical="center" wrapText="1"/>
    </xf>
    <xf numFmtId="0" fontId="0" fillId="0" borderId="40" xfId="0" applyNumberFormat="1" applyBorder="1" applyAlignment="1">
      <alignment horizontal="center" vertical="center" wrapText="1"/>
    </xf>
    <xf numFmtId="0" fontId="0" fillId="0" borderId="37" xfId="0" applyNumberFormat="1" applyBorder="1" applyAlignment="1">
      <alignment horizontal="center" vertical="center" wrapText="1"/>
    </xf>
    <xf numFmtId="9" fontId="0" fillId="0" borderId="5" xfId="0" applyNumberFormat="1" applyBorder="1" applyAlignment="1">
      <alignment vertical="center" wrapText="1"/>
    </xf>
    <xf numFmtId="0" fontId="0" fillId="0" borderId="36" xfId="0" applyNumberFormat="1" applyBorder="1" applyAlignment="1">
      <alignment vertical="center" wrapText="1"/>
    </xf>
    <xf numFmtId="9" fontId="0" fillId="0" borderId="29" xfId="0" applyNumberFormat="1" applyBorder="1" applyAlignment="1">
      <alignment vertical="center" wrapText="1"/>
    </xf>
    <xf numFmtId="9" fontId="0" fillId="0" borderId="16" xfId="0" applyNumberForma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1" fillId="0" borderId="49" xfId="0" applyFont="1" applyBorder="1" applyAlignment="1">
      <alignment vertical="center"/>
    </xf>
    <xf numFmtId="0" fontId="1" fillId="0" borderId="50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" xfId="0" applyFont="1" applyBorder="1" applyAlignment="1">
      <alignment horizontal="justify" vertical="justify" wrapText="1"/>
    </xf>
    <xf numFmtId="0" fontId="1" fillId="0" borderId="51" xfId="0" applyFont="1" applyBorder="1" applyAlignment="1">
      <alignment horizontal="center" vertical="center"/>
    </xf>
    <xf numFmtId="0" fontId="1" fillId="0" borderId="35" xfId="0" applyFont="1" applyBorder="1" applyAlignment="1">
      <alignment horizontal="justify" vertical="justify" wrapText="1"/>
    </xf>
    <xf numFmtId="0" fontId="0" fillId="0" borderId="37" xfId="0" applyNumberForma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0" fillId="0" borderId="42" xfId="0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46" xfId="0" applyBorder="1" applyAlignment="1">
      <alignment vertical="center" wrapText="1"/>
    </xf>
    <xf numFmtId="0" fontId="0" fillId="0" borderId="16" xfId="0" applyFont="1" applyBorder="1" applyAlignment="1">
      <alignment horizontal="center" vertical="center" wrapText="1"/>
    </xf>
    <xf numFmtId="9" fontId="0" fillId="0" borderId="27" xfId="0" applyNumberFormat="1" applyBorder="1" applyAlignment="1">
      <alignment horizontal="center" vertical="center" wrapText="1"/>
    </xf>
    <xf numFmtId="9" fontId="0" fillId="0" borderId="13" xfId="0" applyNumberFormat="1" applyBorder="1" applyAlignment="1">
      <alignment horizontal="center" vertical="center" wrapText="1"/>
    </xf>
    <xf numFmtId="9" fontId="0" fillId="0" borderId="18" xfId="0" applyNumberFormat="1" applyBorder="1" applyAlignment="1">
      <alignment horizontal="center" vertical="center" wrapText="1"/>
    </xf>
    <xf numFmtId="9" fontId="0" fillId="0" borderId="19" xfId="0" applyNumberFormat="1" applyBorder="1" applyAlignment="1">
      <alignment horizontal="center" vertical="center" wrapText="1"/>
    </xf>
    <xf numFmtId="9" fontId="0" fillId="0" borderId="9" xfId="0" applyNumberFormat="1" applyBorder="1" applyAlignment="1">
      <alignment horizontal="center" vertical="center" wrapText="1"/>
    </xf>
    <xf numFmtId="9" fontId="0" fillId="0" borderId="8" xfId="0" applyNumberFormat="1" applyBorder="1" applyAlignment="1">
      <alignment horizontal="center" vertical="center" wrapText="1"/>
    </xf>
    <xf numFmtId="9" fontId="0" fillId="0" borderId="14" xfId="0" applyNumberFormat="1" applyBorder="1" applyAlignment="1">
      <alignment horizontal="center" vertical="center" wrapText="1"/>
    </xf>
    <xf numFmtId="9" fontId="0" fillId="0" borderId="12" xfId="0" applyNumberFormat="1" applyBorder="1" applyAlignment="1">
      <alignment horizontal="center" vertical="center" wrapText="1"/>
    </xf>
    <xf numFmtId="0" fontId="0" fillId="0" borderId="14" xfId="0" applyNumberFormat="1" applyBorder="1" applyAlignment="1">
      <alignment horizontal="center" vertical="center" wrapText="1"/>
    </xf>
    <xf numFmtId="0" fontId="0" fillId="0" borderId="39" xfId="0" applyNumberFormat="1" applyBorder="1" applyAlignment="1">
      <alignment horizontal="center" vertical="center" wrapText="1"/>
    </xf>
    <xf numFmtId="0" fontId="0" fillId="0" borderId="30" xfId="0" applyNumberFormat="1" applyBorder="1" applyAlignment="1">
      <alignment horizontal="center" vertical="center" wrapText="1"/>
    </xf>
    <xf numFmtId="0" fontId="0" fillId="0" borderId="37" xfId="0" applyNumberFormat="1" applyBorder="1" applyAlignment="1">
      <alignment horizontal="center" vertical="center" wrapText="1"/>
    </xf>
    <xf numFmtId="9" fontId="0" fillId="0" borderId="24" xfId="0" applyNumberFormat="1" applyBorder="1" applyAlignment="1">
      <alignment horizontal="center" vertical="center" wrapText="1"/>
    </xf>
    <xf numFmtId="9" fontId="0" fillId="0" borderId="25" xfId="0" applyNumberFormat="1" applyBorder="1" applyAlignment="1">
      <alignment horizontal="center" vertical="center" wrapText="1"/>
    </xf>
    <xf numFmtId="9" fontId="0" fillId="0" borderId="26" xfId="0" applyNumberFormat="1" applyBorder="1" applyAlignment="1">
      <alignment horizontal="center" vertical="center" wrapText="1"/>
    </xf>
    <xf numFmtId="9" fontId="0" fillId="0" borderId="33" xfId="0" applyNumberForma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43" xfId="0" applyBorder="1" applyAlignment="1">
      <alignment vertical="center" wrapText="1"/>
    </xf>
    <xf numFmtId="0" fontId="0" fillId="0" borderId="31" xfId="0" applyFont="1" applyBorder="1" applyAlignment="1">
      <alignment horizontal="justify" vertical="center" wrapText="1"/>
    </xf>
    <xf numFmtId="0" fontId="0" fillId="0" borderId="10" xfId="0" applyFont="1" applyBorder="1" applyAlignment="1">
      <alignment horizontal="justify" vertical="center" wrapText="1"/>
    </xf>
    <xf numFmtId="0" fontId="0" fillId="0" borderId="32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0" fontId="0" fillId="0" borderId="40" xfId="0" applyNumberFormat="1" applyBorder="1" applyAlignment="1">
      <alignment horizontal="center" vertical="center" wrapText="1"/>
    </xf>
    <xf numFmtId="0" fontId="0" fillId="0" borderId="17" xfId="0" applyNumberFormat="1" applyBorder="1" applyAlignment="1">
      <alignment horizontal="center" vertical="center" wrapText="1"/>
    </xf>
    <xf numFmtId="0" fontId="0" fillId="0" borderId="32" xfId="0" applyBorder="1" applyAlignment="1">
      <alignment horizontal="justify" vertical="center" wrapText="1"/>
    </xf>
    <xf numFmtId="0" fontId="0" fillId="0" borderId="16" xfId="0" applyBorder="1" applyAlignment="1">
      <alignment horizontal="justify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1" fillId="0" borderId="41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9" fontId="0" fillId="0" borderId="37" xfId="0" applyNumberForma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34" xfId="0" applyNumberFormat="1" applyBorder="1" applyAlignment="1">
      <alignment horizontal="center" vertical="center" wrapText="1"/>
    </xf>
    <xf numFmtId="0" fontId="0" fillId="0" borderId="32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9" xfId="0" applyBorder="1" applyAlignment="1">
      <alignment horizontal="center" vertical="center" wrapText="1"/>
    </xf>
    <xf numFmtId="9" fontId="0" fillId="0" borderId="29" xfId="0" applyNumberFormat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9" fontId="0" fillId="0" borderId="24" xfId="0" applyNumberFormat="1" applyBorder="1" applyAlignment="1">
      <alignment vertical="center" wrapText="1"/>
    </xf>
    <xf numFmtId="9" fontId="0" fillId="0" borderId="25" xfId="0" applyNumberFormat="1" applyBorder="1" applyAlignment="1">
      <alignment vertical="center" wrapText="1"/>
    </xf>
    <xf numFmtId="9" fontId="0" fillId="0" borderId="26" xfId="0" applyNumberFormat="1" applyBorder="1" applyAlignment="1">
      <alignment vertical="center" wrapText="1"/>
    </xf>
    <xf numFmtId="9" fontId="0" fillId="0" borderId="9" xfId="0" applyNumberFormat="1" applyBorder="1" applyAlignment="1">
      <alignment vertical="center" wrapText="1"/>
    </xf>
    <xf numFmtId="9" fontId="0" fillId="0" borderId="8" xfId="0" applyNumberFormat="1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9" fontId="0" fillId="0" borderId="41" xfId="0" applyNumberFormat="1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9" fontId="0" fillId="0" borderId="5" xfId="0" applyNumberFormat="1" applyFont="1" applyBorder="1" applyAlignment="1">
      <alignment horizontal="center" vertical="center" wrapText="1"/>
    </xf>
    <xf numFmtId="9" fontId="0" fillId="0" borderId="29" xfId="0" applyNumberFormat="1" applyFont="1" applyBorder="1" applyAlignment="1">
      <alignment horizontal="center" vertical="center" wrapText="1"/>
    </xf>
    <xf numFmtId="9" fontId="0" fillId="0" borderId="1" xfId="0" applyNumberFormat="1" applyFont="1" applyBorder="1" applyAlignment="1">
      <alignment horizontal="center" vertical="center" wrapText="1"/>
    </xf>
    <xf numFmtId="0" fontId="0" fillId="0" borderId="5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23" xfId="0" applyNumberFormat="1" applyFont="1" applyBorder="1" applyAlignment="1">
      <alignment horizontal="center" vertical="center"/>
    </xf>
    <xf numFmtId="0" fontId="0" fillId="0" borderId="36" xfId="0" applyNumberFormat="1" applyFont="1" applyBorder="1" applyAlignment="1">
      <alignment horizontal="center" vertical="center" wrapText="1"/>
    </xf>
    <xf numFmtId="0" fontId="0" fillId="0" borderId="34" xfId="0" applyNumberFormat="1" applyFont="1" applyBorder="1" applyAlignment="1">
      <alignment horizontal="center" vertical="center" wrapText="1"/>
    </xf>
    <xf numFmtId="0" fontId="0" fillId="0" borderId="23" xfId="0" applyNumberFormat="1" applyFont="1" applyBorder="1" applyAlignment="1">
      <alignment horizontal="center" vertical="center" wrapText="1"/>
    </xf>
    <xf numFmtId="0" fontId="0" fillId="0" borderId="30" xfId="0" applyNumberFormat="1" applyFont="1" applyBorder="1" applyAlignment="1">
      <alignment horizontal="center" vertical="center" wrapText="1"/>
    </xf>
    <xf numFmtId="0" fontId="0" fillId="0" borderId="24" xfId="0" applyNumberFormat="1" applyBorder="1" applyAlignment="1">
      <alignment vertical="center"/>
    </xf>
    <xf numFmtId="9" fontId="0" fillId="0" borderId="0" xfId="0" applyNumberFormat="1" applyFont="1" applyBorder="1" applyAlignment="1">
      <alignment horizontal="center" vertical="center" wrapText="1"/>
    </xf>
    <xf numFmtId="0" fontId="0" fillId="0" borderId="0" xfId="0" applyNumberFormat="1" applyFont="1" applyBorder="1" applyAlignment="1">
      <alignment horizontal="center" vertical="center" wrapText="1"/>
    </xf>
    <xf numFmtId="9" fontId="0" fillId="0" borderId="0" xfId="0" applyNumberFormat="1" applyAlignment="1">
      <alignment horizontal="center" vertical="center"/>
    </xf>
    <xf numFmtId="0" fontId="0" fillId="0" borderId="23" xfId="0" applyNumberFormat="1" applyFont="1" applyBorder="1" applyAlignment="1">
      <alignment horizontal="center" vertical="center" wrapText="1"/>
    </xf>
    <xf numFmtId="0" fontId="0" fillId="0" borderId="30" xfId="0" applyNumberFormat="1" applyFont="1" applyBorder="1" applyAlignment="1">
      <alignment horizontal="center" vertical="center" wrapText="1"/>
    </xf>
    <xf numFmtId="9" fontId="0" fillId="0" borderId="32" xfId="0" applyNumberFormat="1" applyFont="1" applyBorder="1" applyAlignment="1">
      <alignment horizontal="center" vertical="center" wrapText="1"/>
    </xf>
    <xf numFmtId="9" fontId="0" fillId="0" borderId="16" xfId="0" applyNumberFormat="1" applyFont="1" applyBorder="1" applyAlignment="1">
      <alignment horizontal="center" vertical="center" wrapText="1"/>
    </xf>
    <xf numFmtId="9" fontId="0" fillId="0" borderId="40" xfId="0" applyNumberForma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9" fontId="0" fillId="0" borderId="40" xfId="0" applyNumberFormat="1" applyBorder="1" applyAlignment="1">
      <alignment horizontal="center" vertical="center" wrapText="1"/>
    </xf>
    <xf numFmtId="9" fontId="0" fillId="0" borderId="32" xfId="0" applyNumberFormat="1" applyFont="1" applyBorder="1" applyAlignment="1">
      <alignment horizontal="center" vertical="center" wrapText="1"/>
    </xf>
    <xf numFmtId="9" fontId="0" fillId="0" borderId="16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0" fillId="0" borderId="52" xfId="0" applyBorder="1" applyAlignment="1">
      <alignment horizontal="center" vertical="center" wrapText="1"/>
    </xf>
    <xf numFmtId="0" fontId="0" fillId="0" borderId="58" xfId="0" applyNumberFormat="1" applyBorder="1" applyAlignment="1">
      <alignment vertical="center"/>
    </xf>
    <xf numFmtId="0" fontId="0" fillId="0" borderId="59" xfId="0" applyNumberFormat="1" applyBorder="1" applyAlignment="1">
      <alignment horizontal="center" vertical="center"/>
    </xf>
    <xf numFmtId="0" fontId="1" fillId="0" borderId="49" xfId="0" applyFont="1" applyBorder="1" applyAlignment="1">
      <alignment horizontal="left" vertical="center" wrapText="1"/>
    </xf>
    <xf numFmtId="0" fontId="1" fillId="0" borderId="62" xfId="0" applyFont="1" applyBorder="1" applyAlignment="1">
      <alignment horizontal="left" vertical="center" wrapText="1"/>
    </xf>
    <xf numFmtId="0" fontId="0" fillId="0" borderId="51" xfId="0" applyBorder="1" applyAlignment="1">
      <alignment horizontal="center" vertical="center" wrapText="1"/>
    </xf>
    <xf numFmtId="9" fontId="0" fillId="0" borderId="51" xfId="0" applyNumberFormat="1" applyBorder="1" applyAlignment="1">
      <alignment horizontal="center" vertical="center" wrapText="1"/>
    </xf>
    <xf numFmtId="0" fontId="0" fillId="0" borderId="51" xfId="0" applyNumberFormat="1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9" fontId="0" fillId="0" borderId="57" xfId="0" applyNumberForma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35" xfId="0" applyFont="1" applyBorder="1" applyAlignment="1">
      <alignment horizontal="left" vertical="center" wrapText="1"/>
    </xf>
    <xf numFmtId="0" fontId="0" fillId="0" borderId="35" xfId="0" applyFont="1" applyBorder="1" applyAlignment="1">
      <alignment horizontal="center" vertical="center" wrapText="1"/>
    </xf>
    <xf numFmtId="0" fontId="0" fillId="0" borderId="35" xfId="0" applyFont="1" applyBorder="1" applyAlignment="1">
      <alignment horizontal="justify" vertical="justify" wrapText="1"/>
    </xf>
    <xf numFmtId="0" fontId="0" fillId="0" borderId="4" xfId="0" applyFont="1" applyBorder="1" applyAlignment="1">
      <alignment vertical="justify" wrapText="1"/>
    </xf>
    <xf numFmtId="0" fontId="0" fillId="0" borderId="49" xfId="0" applyBorder="1" applyAlignment="1">
      <alignment vertical="center"/>
    </xf>
    <xf numFmtId="0" fontId="1" fillId="0" borderId="11" xfId="0" applyFont="1" applyBorder="1" applyAlignment="1">
      <alignment horizontal="justify" vertical="center" wrapText="1"/>
    </xf>
    <xf numFmtId="0" fontId="0" fillId="0" borderId="14" xfId="0" applyFont="1" applyBorder="1" applyAlignment="1">
      <alignment horizontal="justify" vertical="center" wrapText="1"/>
    </xf>
    <xf numFmtId="0" fontId="0" fillId="0" borderId="11" xfId="0" applyFont="1" applyBorder="1" applyAlignment="1">
      <alignment horizontal="justify" vertical="center" wrapText="1"/>
    </xf>
    <xf numFmtId="0" fontId="1" fillId="0" borderId="63" xfId="0" applyFont="1" applyBorder="1" applyAlignment="1">
      <alignment horizontal="justify" vertical="center" wrapText="1"/>
    </xf>
    <xf numFmtId="0" fontId="1" fillId="0" borderId="20" xfId="0" applyFont="1" applyBorder="1" applyAlignment="1">
      <alignment horizontal="justify" vertical="center" wrapText="1"/>
    </xf>
    <xf numFmtId="0" fontId="0" fillId="0" borderId="53" xfId="0" applyFont="1" applyBorder="1" applyAlignment="1">
      <alignment horizontal="justify" vertical="center" wrapText="1"/>
    </xf>
    <xf numFmtId="0" fontId="0" fillId="0" borderId="61" xfId="0" applyBorder="1" applyAlignment="1">
      <alignment horizontal="justify" vertical="center" wrapText="1"/>
    </xf>
    <xf numFmtId="0" fontId="1" fillId="0" borderId="62" xfId="0" applyFont="1" applyBorder="1" applyAlignment="1">
      <alignment vertical="center"/>
    </xf>
    <xf numFmtId="0" fontId="0" fillId="0" borderId="53" xfId="0" applyBorder="1" applyAlignment="1">
      <alignment horizontal="justify" vertical="center" wrapText="1"/>
    </xf>
    <xf numFmtId="0" fontId="0" fillId="0" borderId="60" xfId="0" applyBorder="1" applyAlignment="1">
      <alignment horizontal="justify" vertical="center" wrapText="1"/>
    </xf>
    <xf numFmtId="0" fontId="0" fillId="0" borderId="3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64" xfId="0" applyNumberFormat="1" applyFont="1" applyBorder="1" applyAlignment="1">
      <alignment horizontal="center" vertical="center" wrapText="1"/>
    </xf>
    <xf numFmtId="0" fontId="0" fillId="0" borderId="50" xfId="0" applyFont="1" applyBorder="1" applyAlignment="1">
      <alignment horizontal="center" vertical="center" wrapText="1"/>
    </xf>
    <xf numFmtId="0" fontId="0" fillId="0" borderId="39" xfId="0" applyNumberFormat="1" applyFont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 wrapText="1"/>
    </xf>
    <xf numFmtId="0" fontId="0" fillId="0" borderId="47" xfId="0" applyFont="1" applyBorder="1" applyAlignment="1">
      <alignment horizontal="center" vertical="center" wrapText="1"/>
    </xf>
    <xf numFmtId="0" fontId="0" fillId="0" borderId="50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1" fillId="0" borderId="13" xfId="0" applyFont="1" applyBorder="1" applyAlignment="1">
      <alignment horizontal="justify" vertical="center" wrapText="1"/>
    </xf>
    <xf numFmtId="0" fontId="0" fillId="0" borderId="54" xfId="0" applyFont="1" applyBorder="1" applyAlignment="1">
      <alignment horizontal="justify" vertical="center" wrapText="1"/>
    </xf>
    <xf numFmtId="0" fontId="0" fillId="0" borderId="13" xfId="0" applyFont="1" applyBorder="1" applyAlignment="1">
      <alignment horizontal="justify" vertical="center" wrapText="1"/>
    </xf>
    <xf numFmtId="0" fontId="1" fillId="0" borderId="65" xfId="0" applyFont="1" applyBorder="1" applyAlignment="1">
      <alignment horizontal="justify" vertical="center" wrapText="1"/>
    </xf>
    <xf numFmtId="0" fontId="1" fillId="0" borderId="26" xfId="0" applyFont="1" applyBorder="1" applyAlignment="1">
      <alignment horizontal="justify" vertical="center" wrapText="1"/>
    </xf>
    <xf numFmtId="0" fontId="1" fillId="0" borderId="35" xfId="0" applyFont="1" applyBorder="1" applyAlignment="1">
      <alignment vertical="center"/>
    </xf>
    <xf numFmtId="0" fontId="0" fillId="0" borderId="25" xfId="0" applyBorder="1" applyAlignment="1">
      <alignment vertical="center" wrapText="1"/>
    </xf>
    <xf numFmtId="0" fontId="0" fillId="0" borderId="25" xfId="0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center"/>
    </xf>
    <xf numFmtId="9" fontId="0" fillId="0" borderId="0" xfId="0" applyNumberFormat="1" applyFont="1" applyBorder="1" applyAlignment="1">
      <alignment horizontal="center" vertical="center"/>
    </xf>
    <xf numFmtId="0" fontId="0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justify" vertical="justify" wrapText="1"/>
    </xf>
    <xf numFmtId="0" fontId="0" fillId="0" borderId="0" xfId="0" applyFont="1" applyBorder="1" applyAlignment="1">
      <alignment horizontal="justify" vertical="justify" wrapText="1"/>
    </xf>
    <xf numFmtId="0" fontId="0" fillId="0" borderId="0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9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justify" vertical="center" wrapText="1"/>
    </xf>
    <xf numFmtId="0" fontId="0" fillId="0" borderId="0" xfId="0" applyFont="1" applyBorder="1" applyAlignment="1">
      <alignment horizontal="center" vertical="center" wrapText="1"/>
    </xf>
    <xf numFmtId="9" fontId="0" fillId="0" borderId="0" xfId="0" applyNumberFormat="1" applyFont="1" applyBorder="1" applyAlignment="1">
      <alignment horizontal="center" vertical="center" wrapText="1"/>
    </xf>
    <xf numFmtId="0" fontId="0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vertical="justify" wrapText="1"/>
    </xf>
    <xf numFmtId="0" fontId="1" fillId="0" borderId="0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0" fillId="0" borderId="56" xfId="0" applyFont="1" applyBorder="1" applyAlignment="1">
      <alignment horizontal="justify" vertical="center" wrapText="1"/>
    </xf>
    <xf numFmtId="0" fontId="0" fillId="0" borderId="47" xfId="0" applyFont="1" applyBorder="1" applyAlignment="1">
      <alignment horizontal="center" vertical="center" wrapText="1"/>
    </xf>
    <xf numFmtId="9" fontId="0" fillId="0" borderId="66" xfId="0" applyNumberFormat="1" applyBorder="1" applyAlignment="1">
      <alignment horizontal="center" vertical="center" wrapText="1"/>
    </xf>
    <xf numFmtId="0" fontId="0" fillId="0" borderId="38" xfId="0" applyNumberFormat="1" applyFont="1" applyBorder="1" applyAlignment="1">
      <alignment horizontal="center" vertical="center" wrapText="1"/>
    </xf>
    <xf numFmtId="0" fontId="0" fillId="0" borderId="41" xfId="0" applyNumberFormat="1" applyFont="1" applyBorder="1" applyAlignment="1">
      <alignment horizontal="center" vertical="center" wrapText="1"/>
    </xf>
    <xf numFmtId="0" fontId="0" fillId="0" borderId="56" xfId="0" applyNumberFormat="1" applyFont="1" applyBorder="1" applyAlignment="1">
      <alignment horizontal="center" vertical="center" wrapText="1"/>
    </xf>
    <xf numFmtId="0" fontId="0" fillId="0" borderId="11" xfId="0" applyNumberFormat="1" applyFont="1" applyBorder="1" applyAlignment="1">
      <alignment horizontal="center" vertical="center" wrapText="1"/>
    </xf>
    <xf numFmtId="0" fontId="0" fillId="0" borderId="45" xfId="0" applyFont="1" applyBorder="1" applyAlignment="1">
      <alignment horizontal="center" vertical="center"/>
    </xf>
    <xf numFmtId="0" fontId="0" fillId="0" borderId="44" xfId="0" applyFont="1" applyBorder="1" applyAlignment="1">
      <alignment horizontal="center" vertical="center" wrapText="1"/>
    </xf>
    <xf numFmtId="0" fontId="0" fillId="0" borderId="45" xfId="0" applyFont="1" applyBorder="1" applyAlignment="1">
      <alignment horizontal="center" vertical="center" wrapText="1"/>
    </xf>
    <xf numFmtId="0" fontId="0" fillId="0" borderId="67" xfId="0" applyFont="1" applyBorder="1" applyAlignment="1">
      <alignment horizontal="center" vertical="center" wrapText="1"/>
    </xf>
    <xf numFmtId="0" fontId="0" fillId="0" borderId="48" xfId="0" applyFont="1" applyBorder="1" applyAlignment="1">
      <alignment horizontal="center" vertical="center" wrapText="1"/>
    </xf>
    <xf numFmtId="0" fontId="0" fillId="0" borderId="55" xfId="0" applyFont="1" applyBorder="1" applyAlignment="1">
      <alignment horizontal="center" vertical="center" wrapText="1"/>
    </xf>
    <xf numFmtId="0" fontId="0" fillId="0" borderId="24" xfId="0" applyFont="1" applyBorder="1" applyAlignment="1">
      <alignment vertical="justify" wrapText="1"/>
    </xf>
    <xf numFmtId="0" fontId="1" fillId="0" borderId="21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44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left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justify" vertical="justify" wrapText="1"/>
    </xf>
    <xf numFmtId="0" fontId="0" fillId="0" borderId="24" xfId="0" applyBorder="1" applyAlignment="1">
      <alignment horizontal="justify" vertical="center" wrapText="1"/>
    </xf>
    <xf numFmtId="0" fontId="0" fillId="0" borderId="26" xfId="0" applyBorder="1" applyAlignment="1">
      <alignment horizontal="justify" vertical="center" wrapText="1"/>
    </xf>
    <xf numFmtId="0" fontId="0" fillId="0" borderId="26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zoomScale="69" zoomScaleNormal="69" workbookViewId="0">
      <selection activeCell="K18" sqref="K18:K39"/>
    </sheetView>
  </sheetViews>
  <sheetFormatPr baseColWidth="10" defaultRowHeight="15" x14ac:dyDescent="0.25"/>
  <cols>
    <col min="1" max="1" width="4.42578125" style="15" customWidth="1"/>
    <col min="2" max="2" width="16.42578125" style="15" customWidth="1"/>
    <col min="3" max="3" width="54.5703125" style="15" customWidth="1"/>
    <col min="4" max="4" width="18.42578125" style="11" bestFit="1" customWidth="1"/>
    <col min="5" max="5" width="5.7109375" style="11" bestFit="1" customWidth="1"/>
    <col min="6" max="6" width="19.140625" style="12" bestFit="1" customWidth="1"/>
    <col min="7" max="7" width="6.140625" style="15" customWidth="1"/>
    <col min="8" max="8" width="11.42578125" style="14"/>
    <col min="9" max="16384" width="11.42578125" style="15"/>
  </cols>
  <sheetData>
    <row r="1" spans="1:17" x14ac:dyDescent="0.25">
      <c r="A1" s="75" t="s">
        <v>0</v>
      </c>
      <c r="B1" s="75"/>
      <c r="C1" s="75"/>
      <c r="D1" s="75"/>
      <c r="E1" s="75"/>
      <c r="F1" s="5"/>
      <c r="G1" s="18"/>
    </row>
    <row r="2" spans="1:17" x14ac:dyDescent="0.25">
      <c r="A2" s="75" t="s">
        <v>22</v>
      </c>
      <c r="B2" s="75"/>
      <c r="C2" s="75"/>
      <c r="D2" s="75"/>
      <c r="E2" s="75"/>
      <c r="F2" s="5"/>
      <c r="G2" s="18"/>
    </row>
    <row r="3" spans="1:17" x14ac:dyDescent="0.25">
      <c r="A3" s="99" t="s">
        <v>23</v>
      </c>
      <c r="B3" s="99"/>
      <c r="C3" s="99"/>
      <c r="D3" s="99"/>
      <c r="E3" s="99"/>
      <c r="F3" s="5"/>
      <c r="G3" s="18"/>
    </row>
    <row r="4" spans="1:17" ht="18.75" x14ac:dyDescent="0.25">
      <c r="A4" s="76" t="s">
        <v>12</v>
      </c>
      <c r="B4" s="76"/>
      <c r="C4" s="76"/>
      <c r="D4" s="76"/>
      <c r="E4" s="76"/>
      <c r="F4" s="5"/>
      <c r="G4" s="18"/>
    </row>
    <row r="5" spans="1:17" x14ac:dyDescent="0.25">
      <c r="A5" s="77" t="s">
        <v>26</v>
      </c>
      <c r="B5" s="77"/>
      <c r="C5" s="7"/>
      <c r="D5" s="77" t="s">
        <v>27</v>
      </c>
      <c r="E5" s="77"/>
      <c r="F5" s="5"/>
      <c r="G5" s="18"/>
    </row>
    <row r="6" spans="1:17" x14ac:dyDescent="0.25">
      <c r="A6" s="77" t="s">
        <v>25</v>
      </c>
      <c r="B6" s="77"/>
      <c r="C6" s="6"/>
      <c r="D6" s="77" t="s">
        <v>28</v>
      </c>
      <c r="E6" s="77"/>
      <c r="F6" s="5"/>
      <c r="G6" s="18"/>
    </row>
    <row r="7" spans="1:17" ht="14.25" customHeight="1" x14ac:dyDescent="0.25">
      <c r="A7" s="99" t="s">
        <v>24</v>
      </c>
      <c r="B7" s="99"/>
      <c r="C7" s="19"/>
      <c r="D7" s="100"/>
      <c r="E7" s="100"/>
      <c r="F7" s="9"/>
      <c r="G7" s="8"/>
    </row>
    <row r="8" spans="1:17" ht="11.25" customHeight="1" x14ac:dyDescent="0.25"/>
    <row r="9" spans="1:17" ht="33.75" customHeight="1" thickBot="1" x14ac:dyDescent="0.3">
      <c r="A9" s="2"/>
      <c r="B9" s="3"/>
      <c r="C9" s="23"/>
      <c r="D9" s="13"/>
      <c r="E9" s="4"/>
      <c r="F9" s="1"/>
      <c r="G9" s="4"/>
      <c r="H9" s="24"/>
    </row>
    <row r="10" spans="1:17" ht="17.25" customHeight="1" thickBot="1" x14ac:dyDescent="0.3">
      <c r="A10" s="171" t="s">
        <v>19</v>
      </c>
      <c r="B10" s="172"/>
      <c r="C10" s="172"/>
      <c r="D10" s="173"/>
      <c r="E10" s="174"/>
      <c r="F10" s="175"/>
      <c r="G10" s="164"/>
      <c r="H10" s="24"/>
      <c r="K10" s="29"/>
      <c r="L10" s="29"/>
      <c r="M10" s="29"/>
      <c r="N10" s="29"/>
      <c r="O10" s="29"/>
      <c r="P10" s="29"/>
      <c r="Q10" s="29"/>
    </row>
    <row r="11" spans="1:17" ht="15.75" thickBot="1" x14ac:dyDescent="0.3">
      <c r="A11" s="179" t="s">
        <v>1</v>
      </c>
      <c r="B11" s="180" t="s">
        <v>17</v>
      </c>
      <c r="C11" s="181"/>
      <c r="D11" s="69" t="s">
        <v>15</v>
      </c>
      <c r="E11" s="22" t="s">
        <v>2</v>
      </c>
      <c r="F11" s="35" t="s">
        <v>20</v>
      </c>
      <c r="G11" s="22" t="s">
        <v>2</v>
      </c>
      <c r="K11" s="7"/>
      <c r="L11" s="214"/>
      <c r="M11" s="214"/>
      <c r="N11" s="7"/>
      <c r="O11" s="7"/>
      <c r="P11" s="215"/>
      <c r="Q11" s="7"/>
    </row>
    <row r="12" spans="1:17" ht="17.100000000000001" customHeight="1" thickBot="1" x14ac:dyDescent="0.3">
      <c r="A12" s="68"/>
      <c r="B12" s="162" t="s">
        <v>5</v>
      </c>
      <c r="C12" s="182" t="s">
        <v>49</v>
      </c>
      <c r="D12" s="71"/>
      <c r="E12" s="74"/>
      <c r="F12" s="35"/>
      <c r="G12" s="161">
        <v>0.8</v>
      </c>
      <c r="K12" s="7"/>
      <c r="L12" s="7"/>
      <c r="M12" s="216"/>
      <c r="N12" s="7"/>
      <c r="O12" s="7"/>
      <c r="P12" s="215"/>
      <c r="Q12" s="7"/>
    </row>
    <row r="13" spans="1:17" ht="51" customHeight="1" thickBot="1" x14ac:dyDescent="0.3">
      <c r="A13" s="68"/>
      <c r="B13" s="162"/>
      <c r="C13" s="183" t="s">
        <v>50</v>
      </c>
      <c r="D13" s="145">
        <v>5</v>
      </c>
      <c r="E13" s="140">
        <v>0.1</v>
      </c>
      <c r="F13" s="148">
        <f>D13*E13</f>
        <v>0.5</v>
      </c>
      <c r="G13" s="123"/>
      <c r="K13" s="7"/>
      <c r="L13" s="7"/>
      <c r="M13" s="34"/>
      <c r="N13" s="217"/>
      <c r="O13" s="218"/>
      <c r="P13" s="219"/>
      <c r="Q13" s="7"/>
    </row>
    <row r="14" spans="1:17" ht="17.100000000000001" customHeight="1" thickBot="1" x14ac:dyDescent="0.3">
      <c r="A14" s="68"/>
      <c r="B14" s="162"/>
      <c r="C14" s="70" t="s">
        <v>51</v>
      </c>
      <c r="D14" s="141"/>
      <c r="E14" s="141"/>
      <c r="F14" s="148"/>
      <c r="G14" s="123"/>
      <c r="K14" s="7"/>
      <c r="L14" s="7"/>
      <c r="M14" s="220"/>
      <c r="N14" s="217"/>
      <c r="O14" s="217"/>
      <c r="P14" s="219"/>
      <c r="Q14" s="7"/>
    </row>
    <row r="15" spans="1:17" ht="57.75" customHeight="1" thickBot="1" x14ac:dyDescent="0.3">
      <c r="A15" s="68"/>
      <c r="B15" s="162"/>
      <c r="C15" s="184" t="s">
        <v>52</v>
      </c>
      <c r="D15" s="145">
        <v>5</v>
      </c>
      <c r="E15" s="140">
        <v>0.08</v>
      </c>
      <c r="F15" s="148">
        <f t="shared" ref="F14:F15" si="0">D15*E15</f>
        <v>0.4</v>
      </c>
      <c r="G15" s="123"/>
      <c r="K15" s="7"/>
      <c r="L15" s="7"/>
      <c r="M15" s="221"/>
      <c r="N15" s="217"/>
      <c r="O15" s="218"/>
      <c r="P15" s="219"/>
      <c r="Q15" s="7"/>
    </row>
    <row r="16" spans="1:17" ht="17.100000000000001" customHeight="1" thickBot="1" x14ac:dyDescent="0.3">
      <c r="A16" s="68"/>
      <c r="B16" s="162"/>
      <c r="C16" s="72" t="s">
        <v>53</v>
      </c>
      <c r="D16" s="145"/>
      <c r="E16" s="141"/>
      <c r="F16" s="148"/>
      <c r="G16" s="123"/>
      <c r="K16" s="7"/>
      <c r="L16" s="7"/>
      <c r="M16" s="220"/>
      <c r="N16" s="217"/>
      <c r="O16" s="217"/>
      <c r="P16" s="219"/>
      <c r="Q16" s="7"/>
    </row>
    <row r="17" spans="1:17" ht="60" customHeight="1" thickBot="1" x14ac:dyDescent="0.3">
      <c r="A17" s="68"/>
      <c r="B17" s="162"/>
      <c r="C17" s="184" t="s">
        <v>54</v>
      </c>
      <c r="D17" s="145">
        <v>5</v>
      </c>
      <c r="E17" s="140">
        <v>0.08</v>
      </c>
      <c r="F17" s="148">
        <f>D17*E17</f>
        <v>0.4</v>
      </c>
      <c r="G17" s="123"/>
      <c r="K17" s="7"/>
      <c r="L17" s="7"/>
      <c r="M17" s="221"/>
      <c r="N17" s="217"/>
      <c r="O17" s="218"/>
      <c r="P17" s="219"/>
      <c r="Q17" s="7"/>
    </row>
    <row r="18" spans="1:17" ht="15.75" customHeight="1" thickBot="1" x14ac:dyDescent="0.3">
      <c r="A18" s="163">
        <v>2</v>
      </c>
      <c r="B18" s="162"/>
      <c r="C18" s="45" t="s">
        <v>55</v>
      </c>
      <c r="D18" s="146"/>
      <c r="E18" s="142"/>
      <c r="F18" s="149"/>
      <c r="G18" s="123"/>
      <c r="K18" s="222"/>
      <c r="L18" s="223"/>
      <c r="M18" s="167"/>
      <c r="N18" s="217"/>
      <c r="O18" s="154"/>
      <c r="P18" s="155"/>
      <c r="Q18" s="224"/>
    </row>
    <row r="19" spans="1:17" ht="34.5" customHeight="1" x14ac:dyDescent="0.25">
      <c r="A19" s="163"/>
      <c r="B19" s="162"/>
      <c r="C19" s="111" t="s">
        <v>56</v>
      </c>
      <c r="D19" s="106">
        <v>5</v>
      </c>
      <c r="E19" s="159">
        <v>0.1</v>
      </c>
      <c r="F19" s="151">
        <f>D19*E19</f>
        <v>0.5</v>
      </c>
      <c r="G19" s="123"/>
      <c r="K19" s="222"/>
      <c r="L19" s="223"/>
      <c r="M19" s="225"/>
      <c r="N19" s="226"/>
      <c r="O19" s="227"/>
      <c r="P19" s="228"/>
      <c r="Q19" s="224"/>
    </row>
    <row r="20" spans="1:17" ht="17.100000000000001" customHeight="1" thickBot="1" x14ac:dyDescent="0.3">
      <c r="A20" s="163"/>
      <c r="B20" s="162"/>
      <c r="C20" s="112"/>
      <c r="D20" s="82"/>
      <c r="E20" s="160"/>
      <c r="F20" s="152"/>
      <c r="G20" s="123"/>
      <c r="K20" s="222"/>
      <c r="L20" s="223"/>
      <c r="M20" s="225"/>
      <c r="N20" s="226"/>
      <c r="O20" s="227"/>
      <c r="P20" s="228"/>
      <c r="Q20" s="224"/>
    </row>
    <row r="21" spans="1:17" ht="17.100000000000001" customHeight="1" thickBot="1" x14ac:dyDescent="0.3">
      <c r="A21" s="163"/>
      <c r="B21" s="162"/>
      <c r="C21" s="45" t="s">
        <v>57</v>
      </c>
      <c r="D21" s="146"/>
      <c r="E21" s="142"/>
      <c r="F21" s="149"/>
      <c r="G21" s="123"/>
      <c r="K21" s="222"/>
      <c r="L21" s="223"/>
      <c r="M21" s="167"/>
      <c r="N21" s="217"/>
      <c r="O21" s="154"/>
      <c r="P21" s="155"/>
      <c r="Q21" s="224"/>
    </row>
    <row r="22" spans="1:17" ht="52.5" customHeight="1" thickBot="1" x14ac:dyDescent="0.3">
      <c r="A22" s="163"/>
      <c r="B22" s="162"/>
      <c r="C22" s="185" t="s">
        <v>62</v>
      </c>
      <c r="D22" s="146">
        <v>5</v>
      </c>
      <c r="E22" s="142">
        <v>0.08</v>
      </c>
      <c r="F22" s="149">
        <f>D22*E22</f>
        <v>0.4</v>
      </c>
      <c r="G22" s="123"/>
      <c r="K22" s="222"/>
      <c r="L22" s="223"/>
      <c r="M22" s="229"/>
      <c r="N22" s="217"/>
      <c r="O22" s="154"/>
      <c r="P22" s="155"/>
      <c r="Q22" s="224"/>
    </row>
    <row r="23" spans="1:17" ht="29.25" customHeight="1" thickBot="1" x14ac:dyDescent="0.3">
      <c r="A23" s="163"/>
      <c r="B23" s="162"/>
      <c r="C23" s="186" t="s">
        <v>58</v>
      </c>
      <c r="D23" s="146">
        <v>5</v>
      </c>
      <c r="E23" s="142">
        <v>0.08</v>
      </c>
      <c r="F23" s="149">
        <f>D23*E23</f>
        <v>0.4</v>
      </c>
      <c r="G23" s="123"/>
      <c r="H23" s="15"/>
      <c r="K23" s="222"/>
      <c r="L23" s="223"/>
      <c r="M23" s="29"/>
      <c r="N23" s="217"/>
      <c r="O23" s="154"/>
      <c r="P23" s="155"/>
      <c r="Q23" s="224"/>
    </row>
    <row r="24" spans="1:17" ht="17.100000000000001" customHeight="1" thickBot="1" x14ac:dyDescent="0.3">
      <c r="A24" s="163"/>
      <c r="B24" s="162"/>
      <c r="C24" s="67" t="s">
        <v>47</v>
      </c>
      <c r="D24" s="147"/>
      <c r="E24" s="142"/>
      <c r="F24" s="149"/>
      <c r="G24" s="123"/>
      <c r="H24" s="28"/>
      <c r="K24" s="222"/>
      <c r="L24" s="223"/>
      <c r="M24" s="29"/>
      <c r="N24" s="217"/>
      <c r="O24" s="154"/>
      <c r="P24" s="155"/>
      <c r="Q24" s="224"/>
    </row>
    <row r="25" spans="1:17" ht="36.75" customHeight="1" x14ac:dyDescent="0.25">
      <c r="A25" s="163"/>
      <c r="B25" s="162"/>
      <c r="C25" s="23" t="s">
        <v>48</v>
      </c>
      <c r="D25" s="197">
        <v>5</v>
      </c>
      <c r="E25" s="165">
        <v>0.12</v>
      </c>
      <c r="F25" s="157">
        <f>D25*E25</f>
        <v>0.6</v>
      </c>
      <c r="G25" s="123"/>
      <c r="H25" s="28"/>
      <c r="K25" s="222"/>
      <c r="L25" s="223"/>
      <c r="M25" s="29"/>
      <c r="N25" s="217"/>
      <c r="O25" s="154"/>
      <c r="P25" s="155"/>
      <c r="Q25" s="224"/>
    </row>
    <row r="26" spans="1:17" ht="17.100000000000001" customHeight="1" x14ac:dyDescent="0.25">
      <c r="A26" s="163"/>
      <c r="B26" s="162"/>
      <c r="C26" s="187" t="s">
        <v>59</v>
      </c>
      <c r="D26" s="198"/>
      <c r="E26" s="144"/>
      <c r="F26" s="199"/>
      <c r="G26" s="123"/>
      <c r="H26" s="28"/>
      <c r="K26" s="222"/>
      <c r="L26" s="223"/>
      <c r="M26" s="29"/>
      <c r="N26" s="217"/>
      <c r="O26" s="154"/>
      <c r="P26" s="155"/>
      <c r="Q26" s="224"/>
    </row>
    <row r="27" spans="1:17" ht="37.5" customHeight="1" x14ac:dyDescent="0.25">
      <c r="A27" s="163"/>
      <c r="B27" s="162"/>
      <c r="C27" s="188" t="s">
        <v>60</v>
      </c>
      <c r="D27" s="200">
        <v>5</v>
      </c>
      <c r="E27" s="143">
        <v>0.08</v>
      </c>
      <c r="F27" s="201">
        <f>D27*E27</f>
        <v>0.4</v>
      </c>
      <c r="G27" s="123"/>
      <c r="H27" s="28"/>
      <c r="K27" s="222"/>
      <c r="L27" s="223"/>
      <c r="M27" s="29"/>
      <c r="N27" s="217"/>
      <c r="O27" s="154"/>
      <c r="P27" s="155"/>
      <c r="Q27" s="224"/>
    </row>
    <row r="28" spans="1:17" ht="39" customHeight="1" thickBot="1" x14ac:dyDescent="0.3">
      <c r="A28" s="163"/>
      <c r="B28" s="162"/>
      <c r="C28" s="189" t="s">
        <v>61</v>
      </c>
      <c r="D28" s="200">
        <v>5</v>
      </c>
      <c r="E28" s="143"/>
      <c r="F28" s="201"/>
      <c r="G28" s="123"/>
      <c r="H28" s="28"/>
      <c r="K28" s="222"/>
      <c r="L28" s="223"/>
      <c r="M28" s="29"/>
      <c r="N28" s="217"/>
      <c r="O28" s="154"/>
      <c r="P28" s="155"/>
      <c r="Q28" s="224"/>
    </row>
    <row r="29" spans="1:17" ht="17.100000000000001" customHeight="1" thickBot="1" x14ac:dyDescent="0.3">
      <c r="A29" s="163"/>
      <c r="B29" s="162"/>
      <c r="C29" s="190" t="s">
        <v>11</v>
      </c>
      <c r="D29" s="202"/>
      <c r="E29" s="159"/>
      <c r="F29" s="151"/>
      <c r="G29" s="123"/>
      <c r="H29" s="28"/>
      <c r="K29" s="222"/>
      <c r="L29" s="223"/>
      <c r="M29" s="29"/>
      <c r="N29" s="217"/>
      <c r="O29" s="154"/>
      <c r="P29" s="155"/>
      <c r="Q29" s="224"/>
    </row>
    <row r="30" spans="1:17" ht="33" customHeight="1" thickBot="1" x14ac:dyDescent="0.3">
      <c r="A30" s="163"/>
      <c r="B30" s="162"/>
      <c r="C30" s="191"/>
      <c r="D30" s="203"/>
      <c r="E30" s="160"/>
      <c r="F30" s="152"/>
      <c r="G30" s="123"/>
      <c r="H30" s="169" t="s">
        <v>16</v>
      </c>
      <c r="K30" s="222"/>
      <c r="L30" s="223"/>
      <c r="M30" s="29"/>
      <c r="N30" s="217"/>
      <c r="O30" s="154"/>
      <c r="P30" s="155"/>
      <c r="Q30" s="224"/>
    </row>
    <row r="31" spans="1:17" ht="37.5" customHeight="1" thickTop="1" thickBot="1" x14ac:dyDescent="0.3">
      <c r="A31" s="176"/>
      <c r="B31" s="177"/>
      <c r="C31" s="232" t="s">
        <v>39</v>
      </c>
      <c r="D31" s="233">
        <v>5</v>
      </c>
      <c r="E31" s="166">
        <v>0.08</v>
      </c>
      <c r="F31" s="158">
        <f>D31*E31</f>
        <v>0.4</v>
      </c>
      <c r="G31" s="178"/>
      <c r="H31" s="170">
        <f>(F13+F15+F18+F22+F19+F15+F27+F17+F25+F31)</f>
        <v>4</v>
      </c>
      <c r="K31" s="222"/>
      <c r="L31" s="223"/>
      <c r="M31" s="167"/>
      <c r="N31" s="34"/>
      <c r="O31" s="154"/>
      <c r="P31" s="155"/>
      <c r="Q31" s="224"/>
    </row>
    <row r="32" spans="1:17" ht="30" customHeight="1" thickBot="1" x14ac:dyDescent="0.3">
      <c r="A32" s="13"/>
      <c r="B32" s="3"/>
      <c r="C32" s="33"/>
      <c r="D32" s="34"/>
      <c r="E32" s="154">
        <f>E31+E27+E25+E23+E22+E19+E17+E15+E13</f>
        <v>0.79999999999999993</v>
      </c>
      <c r="F32" s="155"/>
      <c r="G32" s="4"/>
      <c r="H32" s="24"/>
      <c r="K32" s="222"/>
      <c r="L32" s="223"/>
      <c r="M32" s="167"/>
      <c r="N32" s="34"/>
      <c r="O32" s="154"/>
      <c r="P32" s="155"/>
      <c r="Q32" s="224"/>
    </row>
    <row r="33" spans="1:17" ht="17.100000000000001" customHeight="1" thickBot="1" x14ac:dyDescent="0.3">
      <c r="A33" s="168">
        <v>2</v>
      </c>
      <c r="B33" s="79" t="s">
        <v>6</v>
      </c>
      <c r="C33" s="194" t="s">
        <v>13</v>
      </c>
      <c r="D33" s="179"/>
      <c r="E33" s="47"/>
      <c r="F33" s="50"/>
      <c r="G33" s="234">
        <v>0.2</v>
      </c>
      <c r="K33" s="222"/>
      <c r="L33" s="223"/>
      <c r="M33" s="23"/>
      <c r="N33" s="34"/>
      <c r="O33" s="154"/>
      <c r="P33" s="155"/>
      <c r="Q33" s="224"/>
    </row>
    <row r="34" spans="1:17" ht="17.100000000000001" customHeight="1" x14ac:dyDescent="0.25">
      <c r="A34" s="78"/>
      <c r="B34" s="80"/>
      <c r="C34" s="192" t="s">
        <v>40</v>
      </c>
      <c r="D34" s="204">
        <v>5</v>
      </c>
      <c r="E34" s="87">
        <v>0.06</v>
      </c>
      <c r="F34" s="94">
        <f>D34*0.06</f>
        <v>0.3</v>
      </c>
      <c r="G34" s="85"/>
      <c r="K34" s="222"/>
      <c r="L34" s="223"/>
      <c r="M34" s="230"/>
      <c r="N34" s="34"/>
      <c r="O34" s="154"/>
      <c r="P34" s="155"/>
      <c r="Q34" s="224"/>
    </row>
    <row r="35" spans="1:17" ht="17.100000000000001" customHeight="1" thickBot="1" x14ac:dyDescent="0.3">
      <c r="A35" s="78"/>
      <c r="B35" s="80"/>
      <c r="C35" s="193"/>
      <c r="D35" s="204"/>
      <c r="E35" s="88"/>
      <c r="F35" s="94"/>
      <c r="G35" s="85"/>
      <c r="K35" s="222"/>
      <c r="L35" s="223"/>
      <c r="M35" s="33"/>
      <c r="N35" s="34"/>
      <c r="O35" s="154"/>
      <c r="P35" s="155"/>
      <c r="Q35" s="224"/>
    </row>
    <row r="36" spans="1:17" ht="17.100000000000001" customHeight="1" thickBot="1" x14ac:dyDescent="0.3">
      <c r="A36" s="78"/>
      <c r="B36" s="80"/>
      <c r="C36" s="194" t="s">
        <v>14</v>
      </c>
      <c r="D36" s="179"/>
      <c r="E36" s="47"/>
      <c r="F36" s="50"/>
      <c r="G36" s="85"/>
      <c r="K36" s="222"/>
      <c r="L36" s="223"/>
      <c r="M36" s="33"/>
      <c r="N36" s="34"/>
      <c r="O36" s="154"/>
      <c r="P36" s="155"/>
      <c r="Q36" s="224"/>
    </row>
    <row r="37" spans="1:17" ht="29.25" customHeight="1" thickBot="1" x14ac:dyDescent="0.3">
      <c r="A37" s="78"/>
      <c r="B37" s="80"/>
      <c r="C37" s="23" t="s">
        <v>41</v>
      </c>
      <c r="D37" s="2">
        <v>5</v>
      </c>
      <c r="E37" s="42">
        <v>0.04</v>
      </c>
      <c r="F37" s="73">
        <f>D37*0.04</f>
        <v>0.2</v>
      </c>
      <c r="G37" s="85"/>
      <c r="K37" s="222"/>
      <c r="L37" s="223"/>
      <c r="M37" s="231"/>
      <c r="N37" s="226"/>
      <c r="O37" s="227"/>
      <c r="P37" s="228"/>
      <c r="Q37" s="224"/>
    </row>
    <row r="38" spans="1:17" ht="17.100000000000001" customHeight="1" thickBot="1" x14ac:dyDescent="0.3">
      <c r="A38" s="78"/>
      <c r="B38" s="80"/>
      <c r="C38" s="194" t="s">
        <v>7</v>
      </c>
      <c r="D38" s="179"/>
      <c r="E38" s="47"/>
      <c r="F38" s="50"/>
      <c r="G38" s="85"/>
      <c r="K38" s="222"/>
      <c r="L38" s="223"/>
      <c r="M38" s="231"/>
      <c r="N38" s="226"/>
      <c r="O38" s="227"/>
      <c r="P38" s="228"/>
      <c r="Q38" s="224"/>
    </row>
    <row r="39" spans="1:17" ht="17.100000000000001" customHeight="1" x14ac:dyDescent="0.25">
      <c r="A39" s="78"/>
      <c r="B39" s="80"/>
      <c r="C39" s="195" t="s">
        <v>42</v>
      </c>
      <c r="D39" s="163">
        <v>5</v>
      </c>
      <c r="E39" s="87">
        <v>0.03</v>
      </c>
      <c r="F39" s="94">
        <f>D39*0.03</f>
        <v>0.15</v>
      </c>
      <c r="G39" s="85"/>
      <c r="K39" s="222"/>
      <c r="L39" s="223"/>
      <c r="M39" s="33"/>
      <c r="N39" s="34"/>
      <c r="O39" s="154"/>
      <c r="P39" s="155"/>
      <c r="Q39" s="224"/>
    </row>
    <row r="40" spans="1:17" ht="17.100000000000001" customHeight="1" thickBot="1" x14ac:dyDescent="0.3">
      <c r="A40" s="78"/>
      <c r="B40" s="80"/>
      <c r="C40" s="193"/>
      <c r="D40" s="163"/>
      <c r="E40" s="88"/>
      <c r="F40" s="94"/>
      <c r="G40" s="85"/>
      <c r="K40" s="29"/>
      <c r="L40" s="29"/>
      <c r="M40" s="29"/>
      <c r="N40" s="29"/>
      <c r="O40" s="29"/>
      <c r="P40" s="29"/>
      <c r="Q40" s="29"/>
    </row>
    <row r="41" spans="1:17" ht="17.100000000000001" customHeight="1" thickBot="1" x14ac:dyDescent="0.3">
      <c r="A41" s="78"/>
      <c r="B41" s="80"/>
      <c r="C41" s="194" t="s">
        <v>21</v>
      </c>
      <c r="D41" s="179"/>
      <c r="E41" s="47"/>
      <c r="F41" s="50"/>
      <c r="G41" s="85"/>
      <c r="K41" s="29"/>
      <c r="L41" s="29"/>
      <c r="M41" s="29"/>
      <c r="N41" s="29"/>
      <c r="O41" s="29"/>
      <c r="P41" s="29"/>
      <c r="Q41" s="29"/>
    </row>
    <row r="42" spans="1:17" ht="17.100000000000001" customHeight="1" thickBot="1" x14ac:dyDescent="0.3">
      <c r="A42" s="78"/>
      <c r="B42" s="80"/>
      <c r="C42" s="29" t="s">
        <v>43</v>
      </c>
      <c r="D42" s="205">
        <v>5</v>
      </c>
      <c r="E42" s="42">
        <v>0.05</v>
      </c>
      <c r="F42" s="73">
        <f>D42*0.05</f>
        <v>0.25</v>
      </c>
      <c r="G42" s="85"/>
      <c r="K42" s="29"/>
      <c r="L42" s="29"/>
      <c r="M42" s="29"/>
      <c r="N42" s="29"/>
      <c r="O42" s="29"/>
      <c r="P42" s="29"/>
      <c r="Q42" s="29"/>
    </row>
    <row r="43" spans="1:17" ht="17.100000000000001" customHeight="1" thickBot="1" x14ac:dyDescent="0.3">
      <c r="A43" s="78"/>
      <c r="B43" s="80"/>
      <c r="C43" s="194" t="s">
        <v>8</v>
      </c>
      <c r="D43" s="179"/>
      <c r="E43" s="47"/>
      <c r="F43" s="50"/>
      <c r="G43" s="85"/>
      <c r="K43" s="29"/>
      <c r="L43" s="29"/>
      <c r="M43" s="29"/>
      <c r="N43" s="29"/>
      <c r="O43" s="29"/>
      <c r="P43" s="29"/>
      <c r="Q43" s="29"/>
    </row>
    <row r="44" spans="1:17" ht="17.100000000000001" customHeight="1" x14ac:dyDescent="0.25">
      <c r="A44" s="78"/>
      <c r="B44" s="80"/>
      <c r="C44" s="195" t="s">
        <v>44</v>
      </c>
      <c r="D44" s="163">
        <v>5</v>
      </c>
      <c r="E44" s="89">
        <v>0.02</v>
      </c>
      <c r="F44" s="92">
        <f>D44*0.02</f>
        <v>0.1</v>
      </c>
      <c r="G44" s="85"/>
      <c r="H44" s="26" t="s">
        <v>16</v>
      </c>
      <c r="K44" s="29"/>
      <c r="L44" s="29"/>
      <c r="M44" s="29"/>
      <c r="N44" s="29"/>
      <c r="O44" s="29"/>
      <c r="P44" s="29"/>
      <c r="Q44" s="29"/>
    </row>
    <row r="45" spans="1:17" ht="15.75" thickBot="1" x14ac:dyDescent="0.3">
      <c r="A45" s="103"/>
      <c r="B45" s="81"/>
      <c r="C45" s="196"/>
      <c r="D45" s="176"/>
      <c r="E45" s="90"/>
      <c r="F45" s="93"/>
      <c r="G45" s="86"/>
      <c r="H45" s="44">
        <f>(F34+F37+F39+F42+F44)</f>
        <v>1</v>
      </c>
      <c r="K45" s="29"/>
      <c r="L45" s="29"/>
      <c r="M45" s="29"/>
      <c r="N45" s="29"/>
      <c r="O45" s="29"/>
      <c r="P45" s="29"/>
      <c r="Q45" s="29"/>
    </row>
    <row r="46" spans="1:17" ht="15.75" thickBot="1" x14ac:dyDescent="0.3">
      <c r="F46" s="30" t="s">
        <v>18</v>
      </c>
      <c r="G46" s="43">
        <f>H31+H45</f>
        <v>5</v>
      </c>
    </row>
    <row r="47" spans="1:17" x14ac:dyDescent="0.25">
      <c r="F47" s="28"/>
      <c r="G47" s="66"/>
    </row>
    <row r="48" spans="1:17" x14ac:dyDescent="0.25">
      <c r="F48" s="28"/>
      <c r="G48" s="66"/>
    </row>
    <row r="49" spans="1:7" x14ac:dyDescent="0.25">
      <c r="F49" s="28"/>
      <c r="G49" s="66"/>
    </row>
    <row r="50" spans="1:7" x14ac:dyDescent="0.25">
      <c r="F50" s="28"/>
      <c r="G50" s="29"/>
    </row>
    <row r="51" spans="1:7" x14ac:dyDescent="0.25">
      <c r="A51" s="99" t="s">
        <v>31</v>
      </c>
      <c r="B51" s="99"/>
      <c r="C51" s="99"/>
      <c r="D51" s="27" t="s">
        <v>30</v>
      </c>
    </row>
    <row r="52" spans="1:7" x14ac:dyDescent="0.25">
      <c r="A52" s="99"/>
      <c r="B52" s="99"/>
      <c r="C52" s="99"/>
      <c r="D52" s="18"/>
      <c r="E52" s="15"/>
      <c r="F52" s="15"/>
    </row>
    <row r="54" spans="1:7" x14ac:dyDescent="0.25">
      <c r="A54" s="18"/>
      <c r="C54" s="6"/>
      <c r="D54" s="15"/>
      <c r="E54" s="6"/>
      <c r="F54" s="5"/>
    </row>
  </sheetData>
  <mergeCells count="52">
    <mergeCell ref="C19:C20"/>
    <mergeCell ref="D19:D20"/>
    <mergeCell ref="E19:E20"/>
    <mergeCell ref="F19:F20"/>
    <mergeCell ref="C29:C30"/>
    <mergeCell ref="D29:D30"/>
    <mergeCell ref="E29:E30"/>
    <mergeCell ref="F29:F30"/>
    <mergeCell ref="G12:G31"/>
    <mergeCell ref="L11:M11"/>
    <mergeCell ref="K18:K39"/>
    <mergeCell ref="L18:L39"/>
    <mergeCell ref="Q18:Q39"/>
    <mergeCell ref="M19:M20"/>
    <mergeCell ref="N19:N20"/>
    <mergeCell ref="O19:O20"/>
    <mergeCell ref="P19:P20"/>
    <mergeCell ref="M37:M38"/>
    <mergeCell ref="N37:N38"/>
    <mergeCell ref="O37:O38"/>
    <mergeCell ref="P37:P38"/>
    <mergeCell ref="A52:C52"/>
    <mergeCell ref="A51:C51"/>
    <mergeCell ref="A2:E2"/>
    <mergeCell ref="A3:E3"/>
    <mergeCell ref="A6:B6"/>
    <mergeCell ref="D7:E7"/>
    <mergeCell ref="A7:B7"/>
    <mergeCell ref="D34:D35"/>
    <mergeCell ref="D39:D40"/>
    <mergeCell ref="D44:D45"/>
    <mergeCell ref="C34:C35"/>
    <mergeCell ref="A33:A45"/>
    <mergeCell ref="C44:C45"/>
    <mergeCell ref="G33:G45"/>
    <mergeCell ref="E34:E35"/>
    <mergeCell ref="E39:E40"/>
    <mergeCell ref="E44:E45"/>
    <mergeCell ref="F44:F45"/>
    <mergeCell ref="F34:F35"/>
    <mergeCell ref="F39:F40"/>
    <mergeCell ref="B33:B45"/>
    <mergeCell ref="C39:C40"/>
    <mergeCell ref="B11:C11"/>
    <mergeCell ref="A10:C10"/>
    <mergeCell ref="A18:A31"/>
    <mergeCell ref="B12:B31"/>
    <mergeCell ref="A1:E1"/>
    <mergeCell ref="A4:E4"/>
    <mergeCell ref="A5:B5"/>
    <mergeCell ref="D5:E5"/>
    <mergeCell ref="D6:E6"/>
  </mergeCells>
  <printOptions horizontalCentered="1" verticalCentered="1"/>
  <pageMargins left="0.70866141732283472" right="0.70866141732283472" top="0" bottom="0.74803149606299213" header="0.31496062992125984" footer="0.31496062992125984"/>
  <pageSetup scale="7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tabSelected="1" topLeftCell="A7" zoomScale="53" zoomScaleNormal="53" workbookViewId="0">
      <selection activeCell="G34" sqref="G34:G47"/>
    </sheetView>
  </sheetViews>
  <sheetFormatPr baseColWidth="10" defaultRowHeight="15" x14ac:dyDescent="0.25"/>
  <cols>
    <col min="1" max="1" width="4.42578125" style="15" customWidth="1"/>
    <col min="2" max="2" width="16.42578125" style="15" customWidth="1"/>
    <col min="3" max="3" width="54.5703125" style="15" customWidth="1"/>
    <col min="4" max="4" width="19.5703125" style="11" bestFit="1" customWidth="1"/>
    <col min="5" max="5" width="5.85546875" style="11" bestFit="1" customWidth="1"/>
    <col min="6" max="6" width="20.42578125" style="12" bestFit="1" customWidth="1"/>
    <col min="7" max="7" width="8" style="15" bestFit="1" customWidth="1"/>
    <col min="8" max="8" width="11.42578125" style="14"/>
    <col min="9" max="16384" width="11.42578125" style="15"/>
  </cols>
  <sheetData>
    <row r="1" spans="1:7" x14ac:dyDescent="0.25">
      <c r="A1" s="75" t="s">
        <v>0</v>
      </c>
      <c r="B1" s="75"/>
      <c r="C1" s="75"/>
      <c r="D1" s="75"/>
      <c r="E1" s="75"/>
      <c r="F1" s="5"/>
      <c r="G1" s="18"/>
    </row>
    <row r="2" spans="1:7" x14ac:dyDescent="0.25">
      <c r="A2" s="75" t="s">
        <v>22</v>
      </c>
      <c r="B2" s="75"/>
      <c r="C2" s="75"/>
      <c r="D2" s="75"/>
      <c r="E2" s="75"/>
      <c r="F2" s="5"/>
      <c r="G2" s="18"/>
    </row>
    <row r="3" spans="1:7" x14ac:dyDescent="0.25">
      <c r="A3" s="99" t="s">
        <v>23</v>
      </c>
      <c r="B3" s="99"/>
      <c r="C3" s="99"/>
      <c r="D3" s="99"/>
      <c r="E3" s="99"/>
      <c r="F3" s="5"/>
      <c r="G3" s="18"/>
    </row>
    <row r="4" spans="1:7" ht="18.75" x14ac:dyDescent="0.25">
      <c r="A4" s="76" t="s">
        <v>12</v>
      </c>
      <c r="B4" s="76"/>
      <c r="C4" s="76"/>
      <c r="D4" s="76"/>
      <c r="E4" s="76"/>
      <c r="F4" s="5"/>
      <c r="G4" s="18"/>
    </row>
    <row r="5" spans="1:7" x14ac:dyDescent="0.25">
      <c r="A5" s="77" t="s">
        <v>26</v>
      </c>
      <c r="B5" s="77"/>
      <c r="C5" s="7"/>
      <c r="D5" s="77" t="s">
        <v>27</v>
      </c>
      <c r="E5" s="77"/>
      <c r="F5" s="5"/>
      <c r="G5" s="18"/>
    </row>
    <row r="6" spans="1:7" x14ac:dyDescent="0.25">
      <c r="A6" s="77" t="s">
        <v>25</v>
      </c>
      <c r="B6" s="77"/>
      <c r="C6" s="31"/>
      <c r="D6" s="77" t="s">
        <v>28</v>
      </c>
      <c r="E6" s="77"/>
      <c r="F6" s="5"/>
      <c r="G6" s="18"/>
    </row>
    <row r="7" spans="1:7" ht="14.25" customHeight="1" x14ac:dyDescent="0.25">
      <c r="A7" s="99" t="s">
        <v>24</v>
      </c>
      <c r="B7" s="99"/>
      <c r="C7" s="19"/>
      <c r="D7" s="100"/>
      <c r="E7" s="100"/>
      <c r="F7" s="9"/>
      <c r="G7" s="8"/>
    </row>
    <row r="8" spans="1:7" ht="15.75" x14ac:dyDescent="0.25">
      <c r="A8" s="139" t="s">
        <v>45</v>
      </c>
      <c r="B8" s="139"/>
      <c r="C8" s="139"/>
      <c r="D8" s="139"/>
      <c r="E8" s="139"/>
      <c r="F8" s="10"/>
      <c r="G8" s="20"/>
    </row>
    <row r="9" spans="1:7" ht="11.25" customHeight="1" thickBot="1" x14ac:dyDescent="0.3"/>
    <row r="10" spans="1:7" ht="15.75" thickBot="1" x14ac:dyDescent="0.3">
      <c r="A10" s="21" t="s">
        <v>1</v>
      </c>
      <c r="B10" s="120" t="s">
        <v>17</v>
      </c>
      <c r="C10" s="121"/>
      <c r="D10" s="22" t="s">
        <v>15</v>
      </c>
      <c r="E10" s="22" t="s">
        <v>2</v>
      </c>
      <c r="F10" s="35" t="s">
        <v>20</v>
      </c>
      <c r="G10" s="22" t="s">
        <v>2</v>
      </c>
    </row>
    <row r="11" spans="1:7" ht="17.100000000000001" customHeight="1" thickBot="1" x14ac:dyDescent="0.3">
      <c r="A11" s="124">
        <v>1</v>
      </c>
      <c r="B11" s="122" t="s">
        <v>9</v>
      </c>
      <c r="C11" s="45" t="s">
        <v>3</v>
      </c>
      <c r="D11" s="25"/>
      <c r="E11" s="62"/>
      <c r="F11" s="63"/>
      <c r="G11" s="133">
        <v>0.5</v>
      </c>
    </row>
    <row r="12" spans="1:7" ht="17.100000000000001" customHeight="1" x14ac:dyDescent="0.25">
      <c r="A12" s="125"/>
      <c r="B12" s="118"/>
      <c r="C12" s="128" t="s">
        <v>34</v>
      </c>
      <c r="D12" s="101">
        <v>5</v>
      </c>
      <c r="E12" s="136">
        <v>0.15</v>
      </c>
      <c r="F12" s="127">
        <f>D12*0.15</f>
        <v>0.75</v>
      </c>
      <c r="G12" s="134"/>
    </row>
    <row r="13" spans="1:7" ht="17.100000000000001" customHeight="1" thickBot="1" x14ac:dyDescent="0.3">
      <c r="A13" s="125"/>
      <c r="B13" s="118"/>
      <c r="C13" s="132"/>
      <c r="D13" s="101"/>
      <c r="E13" s="137"/>
      <c r="F13" s="127"/>
      <c r="G13" s="134"/>
    </row>
    <row r="14" spans="1:7" ht="17.100000000000001" customHeight="1" thickBot="1" x14ac:dyDescent="0.3">
      <c r="A14" s="125"/>
      <c r="B14" s="117"/>
      <c r="C14" s="45" t="s">
        <v>33</v>
      </c>
      <c r="D14" s="46"/>
      <c r="E14" s="62"/>
      <c r="F14" s="48"/>
      <c r="G14" s="134"/>
    </row>
    <row r="15" spans="1:7" ht="17.100000000000001" customHeight="1" x14ac:dyDescent="0.25">
      <c r="A15" s="125"/>
      <c r="B15" s="118"/>
      <c r="C15" s="128" t="s">
        <v>35</v>
      </c>
      <c r="D15" s="101">
        <v>5</v>
      </c>
      <c r="E15" s="131">
        <v>0.05</v>
      </c>
      <c r="F15" s="127">
        <f>D15*0.05</f>
        <v>0.25</v>
      </c>
      <c r="G15" s="134"/>
    </row>
    <row r="16" spans="1:7" ht="17.100000000000001" customHeight="1" thickBot="1" x14ac:dyDescent="0.3">
      <c r="A16" s="125"/>
      <c r="B16" s="118"/>
      <c r="C16" s="132"/>
      <c r="D16" s="101"/>
      <c r="E16" s="138"/>
      <c r="F16" s="127"/>
      <c r="G16" s="134"/>
    </row>
    <row r="17" spans="1:8" ht="17.100000000000001" customHeight="1" thickBot="1" x14ac:dyDescent="0.3">
      <c r="A17" s="125"/>
      <c r="B17" s="117"/>
      <c r="C17" s="45" t="s">
        <v>4</v>
      </c>
      <c r="D17" s="46"/>
      <c r="E17" s="62"/>
      <c r="F17" s="48"/>
      <c r="G17" s="134"/>
    </row>
    <row r="18" spans="1:8" ht="17.100000000000001" customHeight="1" x14ac:dyDescent="0.25">
      <c r="A18" s="125"/>
      <c r="B18" s="118"/>
      <c r="C18" s="128" t="s">
        <v>29</v>
      </c>
      <c r="D18" s="101">
        <v>5</v>
      </c>
      <c r="E18" s="131">
        <v>0.05</v>
      </c>
      <c r="F18" s="127">
        <f>D18*0.05</f>
        <v>0.25</v>
      </c>
      <c r="G18" s="134"/>
    </row>
    <row r="19" spans="1:8" ht="14.25" customHeight="1" x14ac:dyDescent="0.25">
      <c r="A19" s="125"/>
      <c r="B19" s="118"/>
      <c r="C19" s="129"/>
      <c r="D19" s="130"/>
      <c r="E19" s="129"/>
      <c r="F19" s="91"/>
      <c r="G19" s="134"/>
    </row>
    <row r="20" spans="1:8" ht="18.75" customHeight="1" thickBot="1" x14ac:dyDescent="0.3">
      <c r="A20" s="125"/>
      <c r="B20" s="118"/>
      <c r="C20" s="40" t="s">
        <v>37</v>
      </c>
      <c r="D20" s="41">
        <v>5</v>
      </c>
      <c r="E20" s="64">
        <v>0.05</v>
      </c>
      <c r="F20" s="38">
        <f>D20*0.05</f>
        <v>0.25</v>
      </c>
      <c r="G20" s="134"/>
    </row>
    <row r="21" spans="1:8" ht="17.100000000000001" customHeight="1" thickBot="1" x14ac:dyDescent="0.3">
      <c r="A21" s="125"/>
      <c r="B21" s="117"/>
      <c r="C21" s="45" t="s">
        <v>10</v>
      </c>
      <c r="D21" s="46"/>
      <c r="E21" s="62"/>
      <c r="F21" s="48"/>
      <c r="G21" s="134"/>
    </row>
    <row r="22" spans="1:8" ht="17.100000000000001" customHeight="1" x14ac:dyDescent="0.25">
      <c r="A22" s="125"/>
      <c r="B22" s="118"/>
      <c r="C22" s="128" t="s">
        <v>36</v>
      </c>
      <c r="D22" s="101">
        <v>5</v>
      </c>
      <c r="E22" s="131">
        <v>0.15</v>
      </c>
      <c r="F22" s="127">
        <f>D22*0.15</f>
        <v>0.75</v>
      </c>
      <c r="G22" s="134"/>
    </row>
    <row r="23" spans="1:8" ht="17.100000000000001" customHeight="1" thickBot="1" x14ac:dyDescent="0.3">
      <c r="A23" s="125"/>
      <c r="B23" s="118"/>
      <c r="C23" s="132"/>
      <c r="D23" s="101"/>
      <c r="E23" s="138"/>
      <c r="F23" s="127"/>
      <c r="G23" s="134"/>
    </row>
    <row r="24" spans="1:8" ht="17.100000000000001" customHeight="1" thickBot="1" x14ac:dyDescent="0.3">
      <c r="A24" s="125"/>
      <c r="B24" s="117"/>
      <c r="C24" s="45" t="s">
        <v>32</v>
      </c>
      <c r="D24" s="46"/>
      <c r="E24" s="62"/>
      <c r="F24" s="48"/>
      <c r="G24" s="134"/>
      <c r="H24" s="16" t="s">
        <v>16</v>
      </c>
    </row>
    <row r="25" spans="1:8" ht="45.75" customHeight="1" thickBot="1" x14ac:dyDescent="0.3">
      <c r="A25" s="115"/>
      <c r="B25" s="126"/>
      <c r="C25" s="17" t="s">
        <v>38</v>
      </c>
      <c r="D25" s="39">
        <v>5</v>
      </c>
      <c r="E25" s="65">
        <v>0.05</v>
      </c>
      <c r="F25" s="37">
        <f>D25*0.05</f>
        <v>0.25</v>
      </c>
      <c r="G25" s="135"/>
      <c r="H25" s="44">
        <f>F12+F15+F18+F20+F22+F25</f>
        <v>2.5</v>
      </c>
    </row>
    <row r="26" spans="1:8" ht="33.75" customHeight="1" thickBot="1" x14ac:dyDescent="0.3">
      <c r="A26" s="2"/>
      <c r="B26" s="3"/>
      <c r="C26" s="23"/>
      <c r="D26" s="13"/>
      <c r="E26" s="4">
        <f>E25+E22+E20+E18+E15+E12</f>
        <v>0.5</v>
      </c>
      <c r="F26" s="1"/>
      <c r="G26" s="4"/>
      <c r="H26" s="24"/>
    </row>
    <row r="27" spans="1:8" ht="15.75" thickBot="1" x14ac:dyDescent="0.3">
      <c r="A27" s="179" t="s">
        <v>1</v>
      </c>
      <c r="B27" s="249" t="s">
        <v>17</v>
      </c>
      <c r="C27" s="250"/>
      <c r="D27" s="69" t="s">
        <v>15</v>
      </c>
      <c r="E27" s="22" t="s">
        <v>2</v>
      </c>
      <c r="F27" s="35" t="s">
        <v>20</v>
      </c>
      <c r="G27" s="22" t="s">
        <v>2</v>
      </c>
    </row>
    <row r="28" spans="1:8" ht="15.75" thickBot="1" x14ac:dyDescent="0.3">
      <c r="A28" s="246"/>
      <c r="B28" s="246"/>
      <c r="C28" s="253" t="s">
        <v>49</v>
      </c>
      <c r="D28" s="71"/>
      <c r="E28" s="74"/>
      <c r="F28" s="35"/>
      <c r="G28" s="69"/>
    </row>
    <row r="29" spans="1:8" ht="47.25" customHeight="1" thickBot="1" x14ac:dyDescent="0.3">
      <c r="A29" s="246"/>
      <c r="B29" s="246"/>
      <c r="C29" s="254" t="s">
        <v>50</v>
      </c>
      <c r="D29" s="145">
        <v>5</v>
      </c>
      <c r="E29" s="140">
        <v>0.05</v>
      </c>
      <c r="F29" s="148">
        <f>D29*0.05</f>
        <v>0.25</v>
      </c>
      <c r="G29" s="69"/>
    </row>
    <row r="30" spans="1:8" ht="18" customHeight="1" thickBot="1" x14ac:dyDescent="0.3">
      <c r="A30" s="246"/>
      <c r="B30" s="246"/>
      <c r="C30" s="72" t="s">
        <v>51</v>
      </c>
      <c r="D30" s="145"/>
      <c r="E30" s="141"/>
      <c r="F30" s="148"/>
      <c r="G30" s="69"/>
    </row>
    <row r="31" spans="1:8" ht="49.5" customHeight="1" thickBot="1" x14ac:dyDescent="0.3">
      <c r="A31" s="246"/>
      <c r="B31" s="246"/>
      <c r="C31" s="255" t="s">
        <v>52</v>
      </c>
      <c r="D31" s="145">
        <v>5</v>
      </c>
      <c r="E31" s="140">
        <v>0.02</v>
      </c>
      <c r="F31" s="148">
        <f>D31*0.02</f>
        <v>0.1</v>
      </c>
      <c r="G31" s="69"/>
    </row>
    <row r="32" spans="1:8" ht="22.5" customHeight="1" thickBot="1" x14ac:dyDescent="0.3">
      <c r="A32" s="246"/>
      <c r="B32" s="246"/>
      <c r="C32" s="72" t="s">
        <v>53</v>
      </c>
      <c r="D32" s="145"/>
      <c r="E32" s="141"/>
      <c r="F32" s="148"/>
      <c r="G32" s="69"/>
    </row>
    <row r="33" spans="1:8" ht="47.25" customHeight="1" thickBot="1" x14ac:dyDescent="0.3">
      <c r="A33" s="246"/>
      <c r="B33" s="246"/>
      <c r="C33" s="255" t="s">
        <v>54</v>
      </c>
      <c r="D33" s="145">
        <v>5</v>
      </c>
      <c r="E33" s="140">
        <v>0.02</v>
      </c>
      <c r="F33" s="148">
        <f>D33*0.02</f>
        <v>0.1</v>
      </c>
      <c r="G33" s="69"/>
    </row>
    <row r="34" spans="1:8" ht="17.100000000000001" customHeight="1" thickBot="1" x14ac:dyDescent="0.3">
      <c r="A34" s="247">
        <v>2</v>
      </c>
      <c r="B34" s="251" t="s">
        <v>5</v>
      </c>
      <c r="C34" s="211" t="s">
        <v>55</v>
      </c>
      <c r="D34" s="248"/>
      <c r="E34" s="142"/>
      <c r="F34" s="235"/>
      <c r="G34" s="95">
        <v>0.3</v>
      </c>
    </row>
    <row r="35" spans="1:8" ht="17.100000000000001" customHeight="1" x14ac:dyDescent="0.25">
      <c r="A35" s="247"/>
      <c r="B35" s="251"/>
      <c r="C35" s="256" t="s">
        <v>56</v>
      </c>
      <c r="D35" s="243">
        <v>5</v>
      </c>
      <c r="E35" s="159">
        <v>0.04</v>
      </c>
      <c r="F35" s="236">
        <f>D35*0.04</f>
        <v>0.2</v>
      </c>
      <c r="G35" s="96"/>
    </row>
    <row r="36" spans="1:8" ht="30.75" customHeight="1" thickBot="1" x14ac:dyDescent="0.3">
      <c r="A36" s="247"/>
      <c r="B36" s="251"/>
      <c r="C36" s="257"/>
      <c r="D36" s="244"/>
      <c r="E36" s="160"/>
      <c r="F36" s="237"/>
      <c r="G36" s="96"/>
    </row>
    <row r="37" spans="1:8" ht="17.100000000000001" customHeight="1" thickBot="1" x14ac:dyDescent="0.3">
      <c r="A37" s="247"/>
      <c r="B37" s="251"/>
      <c r="C37" s="211" t="s">
        <v>57</v>
      </c>
      <c r="D37" s="248"/>
      <c r="E37" s="142"/>
      <c r="F37" s="235"/>
      <c r="G37" s="96"/>
    </row>
    <row r="38" spans="1:8" ht="44.25" customHeight="1" x14ac:dyDescent="0.25">
      <c r="A38" s="247"/>
      <c r="B38" s="251"/>
      <c r="C38" s="245" t="s">
        <v>62</v>
      </c>
      <c r="D38" s="239">
        <v>5</v>
      </c>
      <c r="E38" s="143">
        <v>0.03</v>
      </c>
      <c r="F38" s="150">
        <f>D38*0.03</f>
        <v>0.15</v>
      </c>
      <c r="G38" s="96"/>
    </row>
    <row r="39" spans="1:8" ht="25.5" customHeight="1" thickBot="1" x14ac:dyDescent="0.3">
      <c r="A39" s="247"/>
      <c r="B39" s="251"/>
      <c r="C39" s="213" t="s">
        <v>58</v>
      </c>
      <c r="D39" s="239">
        <v>5</v>
      </c>
      <c r="E39" s="143">
        <v>0.03</v>
      </c>
      <c r="F39" s="150">
        <f>D39*0.03</f>
        <v>0.15</v>
      </c>
      <c r="G39" s="96"/>
    </row>
    <row r="40" spans="1:8" ht="17.100000000000001" customHeight="1" thickBot="1" x14ac:dyDescent="0.3">
      <c r="A40" s="247"/>
      <c r="B40" s="251"/>
      <c r="C40" s="211" t="s">
        <v>47</v>
      </c>
      <c r="D40" s="240"/>
      <c r="E40" s="142"/>
      <c r="F40" s="235"/>
      <c r="G40" s="96"/>
    </row>
    <row r="41" spans="1:8" ht="31.5" customHeight="1" x14ac:dyDescent="0.25">
      <c r="A41" s="247"/>
      <c r="B41" s="251"/>
      <c r="C41" s="212" t="s">
        <v>48</v>
      </c>
      <c r="D41" s="241">
        <v>5</v>
      </c>
      <c r="E41" s="143">
        <v>7.0000000000000007E-2</v>
      </c>
      <c r="F41" s="150">
        <f>D41*0.07</f>
        <v>0.35000000000000003</v>
      </c>
      <c r="G41" s="96"/>
    </row>
    <row r="42" spans="1:8" ht="17.100000000000001" customHeight="1" x14ac:dyDescent="0.25">
      <c r="A42" s="247"/>
      <c r="B42" s="251"/>
      <c r="C42" s="206" t="s">
        <v>59</v>
      </c>
      <c r="D42" s="242"/>
      <c r="E42" s="144"/>
      <c r="F42" s="238"/>
      <c r="G42" s="96"/>
    </row>
    <row r="43" spans="1:8" ht="32.25" customHeight="1" x14ac:dyDescent="0.25">
      <c r="A43" s="247"/>
      <c r="B43" s="251"/>
      <c r="C43" s="207" t="s">
        <v>60</v>
      </c>
      <c r="D43" s="241">
        <v>5</v>
      </c>
      <c r="E43" s="143">
        <v>0.02</v>
      </c>
      <c r="F43" s="150">
        <f>D43*0.02</f>
        <v>0.1</v>
      </c>
      <c r="G43" s="96"/>
    </row>
    <row r="44" spans="1:8" ht="27.75" customHeight="1" thickBot="1" x14ac:dyDescent="0.3">
      <c r="A44" s="247"/>
      <c r="B44" s="251"/>
      <c r="C44" s="208" t="s">
        <v>61</v>
      </c>
      <c r="D44" s="241">
        <v>5</v>
      </c>
      <c r="E44" s="143"/>
      <c r="F44" s="150"/>
      <c r="G44" s="96"/>
    </row>
    <row r="45" spans="1:8" ht="28.5" customHeight="1" thickBot="1" x14ac:dyDescent="0.3">
      <c r="A45" s="247"/>
      <c r="B45" s="251"/>
      <c r="C45" s="209" t="s">
        <v>11</v>
      </c>
      <c r="D45" s="243"/>
      <c r="E45" s="159"/>
      <c r="F45" s="236"/>
      <c r="G45" s="96"/>
    </row>
    <row r="46" spans="1:8" ht="21.75" customHeight="1" thickBot="1" x14ac:dyDescent="0.3">
      <c r="A46" s="247"/>
      <c r="B46" s="251"/>
      <c r="C46" s="210"/>
      <c r="D46" s="244"/>
      <c r="E46" s="160"/>
      <c r="F46" s="237"/>
      <c r="G46" s="96"/>
      <c r="H46" s="153" t="s">
        <v>63</v>
      </c>
    </row>
    <row r="47" spans="1:8" ht="36" customHeight="1" thickBot="1" x14ac:dyDescent="0.3">
      <c r="A47" s="168"/>
      <c r="B47" s="252"/>
      <c r="C47" s="258" t="s">
        <v>39</v>
      </c>
      <c r="D47" s="241">
        <v>5</v>
      </c>
      <c r="E47" s="143">
        <v>0.02</v>
      </c>
      <c r="F47" s="150">
        <f>D47*E47</f>
        <v>0.1</v>
      </c>
      <c r="G47" s="97"/>
      <c r="H47" s="44">
        <f>F47+F44+F43+F41+F39+F38+F35+F33+F31+F29</f>
        <v>1.5000000000000002</v>
      </c>
    </row>
    <row r="48" spans="1:8" ht="36" customHeight="1" x14ac:dyDescent="0.25">
      <c r="A48" s="13"/>
      <c r="B48" s="13"/>
      <c r="C48" s="33"/>
      <c r="D48" s="34"/>
      <c r="E48" s="154">
        <f>E47+E44+E43+E41+E39+E38+E35+E33+E31+E29</f>
        <v>0.3</v>
      </c>
      <c r="F48" s="155"/>
      <c r="G48" s="4"/>
      <c r="H48" s="28"/>
    </row>
    <row r="49" spans="1:8" ht="30.75" customHeight="1" thickBot="1" x14ac:dyDescent="0.3">
      <c r="A49" s="13"/>
      <c r="B49" s="13"/>
      <c r="C49" s="33"/>
      <c r="D49" s="34"/>
      <c r="E49" s="4"/>
      <c r="F49" s="1"/>
      <c r="G49" s="4"/>
      <c r="H49" s="24"/>
    </row>
    <row r="50" spans="1:8" ht="17.100000000000001" customHeight="1" thickBot="1" x14ac:dyDescent="0.3">
      <c r="A50" s="113">
        <v>3</v>
      </c>
      <c r="B50" s="116" t="s">
        <v>6</v>
      </c>
      <c r="C50" s="54" t="s">
        <v>13</v>
      </c>
      <c r="D50" s="58"/>
      <c r="E50" s="59"/>
      <c r="F50" s="60"/>
      <c r="G50" s="83">
        <v>0.2</v>
      </c>
    </row>
    <row r="51" spans="1:8" ht="17.100000000000001" customHeight="1" x14ac:dyDescent="0.25">
      <c r="A51" s="114"/>
      <c r="B51" s="117"/>
      <c r="C51" s="104" t="s">
        <v>40</v>
      </c>
      <c r="D51" s="106">
        <v>5</v>
      </c>
      <c r="E51" s="98">
        <v>0.06</v>
      </c>
      <c r="F51" s="109">
        <f>D51*0.06</f>
        <v>0.3</v>
      </c>
      <c r="G51" s="84"/>
    </row>
    <row r="52" spans="1:8" ht="17.100000000000001" customHeight="1" x14ac:dyDescent="0.25">
      <c r="A52" s="114"/>
      <c r="B52" s="117"/>
      <c r="C52" s="105"/>
      <c r="D52" s="107"/>
      <c r="E52" s="108"/>
      <c r="F52" s="110"/>
      <c r="G52" s="84"/>
    </row>
    <row r="53" spans="1:8" ht="17.100000000000001" customHeight="1" thickBot="1" x14ac:dyDescent="0.3">
      <c r="A53" s="114"/>
      <c r="B53" s="117"/>
      <c r="C53" s="55" t="s">
        <v>14</v>
      </c>
      <c r="D53" s="56"/>
      <c r="E53" s="36"/>
      <c r="F53" s="57"/>
      <c r="G53" s="84"/>
    </row>
    <row r="54" spans="1:8" ht="29.25" customHeight="1" thickBot="1" x14ac:dyDescent="0.3">
      <c r="A54" s="114"/>
      <c r="B54" s="118"/>
      <c r="C54" s="40" t="s">
        <v>41</v>
      </c>
      <c r="D54" s="51">
        <v>5</v>
      </c>
      <c r="E54" s="42">
        <v>0.04</v>
      </c>
      <c r="F54" s="61">
        <f>D54*0.04</f>
        <v>0.2</v>
      </c>
      <c r="G54" s="84"/>
    </row>
    <row r="55" spans="1:8" ht="17.100000000000001" customHeight="1" thickBot="1" x14ac:dyDescent="0.3">
      <c r="A55" s="114"/>
      <c r="B55" s="117"/>
      <c r="C55" s="45" t="s">
        <v>7</v>
      </c>
      <c r="D55" s="49"/>
      <c r="E55" s="47"/>
      <c r="F55" s="50"/>
      <c r="G55" s="84"/>
    </row>
    <row r="56" spans="1:8" ht="17.100000000000001" customHeight="1" x14ac:dyDescent="0.25">
      <c r="A56" s="114"/>
      <c r="B56" s="118"/>
      <c r="C56" s="111" t="s">
        <v>42</v>
      </c>
      <c r="D56" s="101">
        <v>5</v>
      </c>
      <c r="E56" s="87">
        <v>0.03</v>
      </c>
      <c r="F56" s="94">
        <f>D56*0.03</f>
        <v>0.15</v>
      </c>
      <c r="G56" s="84"/>
    </row>
    <row r="57" spans="1:8" ht="17.100000000000001" customHeight="1" thickBot="1" x14ac:dyDescent="0.3">
      <c r="A57" s="114"/>
      <c r="B57" s="118"/>
      <c r="C57" s="112"/>
      <c r="D57" s="101"/>
      <c r="E57" s="88"/>
      <c r="F57" s="94"/>
      <c r="G57" s="84"/>
    </row>
    <row r="58" spans="1:8" ht="17.100000000000001" customHeight="1" thickBot="1" x14ac:dyDescent="0.3">
      <c r="A58" s="114"/>
      <c r="B58" s="117"/>
      <c r="C58" s="45" t="s">
        <v>21</v>
      </c>
      <c r="D58" s="49"/>
      <c r="E58" s="47"/>
      <c r="F58" s="50"/>
      <c r="G58" s="84"/>
    </row>
    <row r="59" spans="1:8" ht="17.100000000000001" customHeight="1" thickBot="1" x14ac:dyDescent="0.3">
      <c r="A59" s="114"/>
      <c r="B59" s="118"/>
      <c r="C59" s="52" t="s">
        <v>43</v>
      </c>
      <c r="D59" s="53">
        <v>5</v>
      </c>
      <c r="E59" s="42">
        <v>0.05</v>
      </c>
      <c r="F59" s="61">
        <f>D59*0.05</f>
        <v>0.25</v>
      </c>
      <c r="G59" s="84"/>
    </row>
    <row r="60" spans="1:8" ht="17.100000000000001" customHeight="1" thickBot="1" x14ac:dyDescent="0.3">
      <c r="A60" s="114"/>
      <c r="B60" s="117"/>
      <c r="C60" s="45" t="s">
        <v>8</v>
      </c>
      <c r="D60" s="49"/>
      <c r="E60" s="47"/>
      <c r="F60" s="50"/>
      <c r="G60" s="84"/>
    </row>
    <row r="61" spans="1:8" ht="17.100000000000001" customHeight="1" x14ac:dyDescent="0.25">
      <c r="A61" s="114"/>
      <c r="B61" s="118"/>
      <c r="C61" s="111" t="s">
        <v>44</v>
      </c>
      <c r="D61" s="101">
        <v>5</v>
      </c>
      <c r="E61" s="89">
        <v>0.02</v>
      </c>
      <c r="F61" s="92">
        <f>D61*0.02</f>
        <v>0.1</v>
      </c>
      <c r="G61" s="85"/>
      <c r="H61" s="26" t="s">
        <v>16</v>
      </c>
    </row>
    <row r="62" spans="1:8" ht="15.75" thickBot="1" x14ac:dyDescent="0.3">
      <c r="A62" s="115"/>
      <c r="B62" s="119"/>
      <c r="C62" s="112"/>
      <c r="D62" s="102"/>
      <c r="E62" s="90"/>
      <c r="F62" s="93"/>
      <c r="G62" s="86"/>
      <c r="H62" s="44">
        <f>(F51+F54+F56+F59+F61)</f>
        <v>1</v>
      </c>
    </row>
    <row r="63" spans="1:8" ht="15.75" thickBot="1" x14ac:dyDescent="0.3">
      <c r="E63" s="156">
        <f>E61+E59+E56+E54+E51</f>
        <v>0.2</v>
      </c>
      <c r="F63" s="30" t="s">
        <v>18</v>
      </c>
      <c r="G63" s="43">
        <f>H25+H47+H62</f>
        <v>5</v>
      </c>
    </row>
    <row r="64" spans="1:8" x14ac:dyDescent="0.25">
      <c r="F64" s="28"/>
      <c r="G64" s="66"/>
    </row>
    <row r="65" spans="1:7" x14ac:dyDescent="0.25">
      <c r="F65" s="28"/>
      <c r="G65" s="66"/>
    </row>
    <row r="66" spans="1:7" x14ac:dyDescent="0.25">
      <c r="F66" s="28"/>
      <c r="G66" s="66"/>
    </row>
    <row r="67" spans="1:7" x14ac:dyDescent="0.25">
      <c r="F67" s="28"/>
      <c r="G67" s="29"/>
    </row>
    <row r="68" spans="1:7" x14ac:dyDescent="0.25">
      <c r="A68" s="99"/>
      <c r="B68" s="99"/>
      <c r="C68" s="99"/>
      <c r="D68" s="32"/>
    </row>
    <row r="69" spans="1:7" x14ac:dyDescent="0.25">
      <c r="A69" s="99" t="s">
        <v>46</v>
      </c>
      <c r="B69" s="99"/>
      <c r="C69" s="99"/>
      <c r="D69" s="18" t="s">
        <v>30</v>
      </c>
      <c r="E69" s="15"/>
      <c r="F69" s="15"/>
    </row>
    <row r="71" spans="1:7" x14ac:dyDescent="0.25">
      <c r="A71" s="18"/>
      <c r="C71" s="31"/>
      <c r="D71" s="15"/>
      <c r="E71" s="31"/>
      <c r="F71" s="5"/>
    </row>
  </sheetData>
  <mergeCells count="60">
    <mergeCell ref="B10:C10"/>
    <mergeCell ref="A1:E1"/>
    <mergeCell ref="A2:E2"/>
    <mergeCell ref="A3:E3"/>
    <mergeCell ref="A4:E4"/>
    <mergeCell ref="A5:B5"/>
    <mergeCell ref="D5:E5"/>
    <mergeCell ref="A6:B6"/>
    <mergeCell ref="D6:E6"/>
    <mergeCell ref="A7:B7"/>
    <mergeCell ref="D7:E7"/>
    <mergeCell ref="A8:E8"/>
    <mergeCell ref="G11:G25"/>
    <mergeCell ref="D12:D13"/>
    <mergeCell ref="E12:E13"/>
    <mergeCell ref="F12:F13"/>
    <mergeCell ref="D15:D16"/>
    <mergeCell ref="E15:E16"/>
    <mergeCell ref="D22:D23"/>
    <mergeCell ref="E22:E23"/>
    <mergeCell ref="F22:F23"/>
    <mergeCell ref="A11:A25"/>
    <mergeCell ref="B11:B25"/>
    <mergeCell ref="F15:F16"/>
    <mergeCell ref="C18:C19"/>
    <mergeCell ref="D18:D19"/>
    <mergeCell ref="E18:E19"/>
    <mergeCell ref="F18:F19"/>
    <mergeCell ref="C22:C23"/>
    <mergeCell ref="C15:C16"/>
    <mergeCell ref="C12:C13"/>
    <mergeCell ref="B27:C27"/>
    <mergeCell ref="A34:A47"/>
    <mergeCell ref="B34:B47"/>
    <mergeCell ref="G34:G47"/>
    <mergeCell ref="C35:C36"/>
    <mergeCell ref="D35:D36"/>
    <mergeCell ref="E35:E36"/>
    <mergeCell ref="F35:F36"/>
    <mergeCell ref="C45:C46"/>
    <mergeCell ref="D45:D46"/>
    <mergeCell ref="E45:E46"/>
    <mergeCell ref="A69:C69"/>
    <mergeCell ref="G50:G62"/>
    <mergeCell ref="C51:C52"/>
    <mergeCell ref="D51:D52"/>
    <mergeCell ref="E51:E52"/>
    <mergeCell ref="F51:F52"/>
    <mergeCell ref="C56:C57"/>
    <mergeCell ref="D56:D57"/>
    <mergeCell ref="E56:E57"/>
    <mergeCell ref="F56:F57"/>
    <mergeCell ref="C61:C62"/>
    <mergeCell ref="A50:A62"/>
    <mergeCell ref="B50:B62"/>
    <mergeCell ref="D61:D62"/>
    <mergeCell ref="E61:E62"/>
    <mergeCell ref="F61:F62"/>
    <mergeCell ref="F45:F46"/>
    <mergeCell ref="A68:C6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evaluación docente director</vt:lpstr>
      <vt:lpstr>profesional de la entidad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Deisy Lozada</dc:creator>
  <cp:lastModifiedBy>OGodoy</cp:lastModifiedBy>
  <cp:lastPrinted>2016-03-11T15:31:39Z</cp:lastPrinted>
  <dcterms:created xsi:type="dcterms:W3CDTF">2016-02-24T19:32:00Z</dcterms:created>
  <dcterms:modified xsi:type="dcterms:W3CDTF">2016-06-23T20:09:12Z</dcterms:modified>
</cp:coreProperties>
</file>